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Klanje stoke" sheetId="1" r:id="rId1"/>
  </sheets>
  <definedNames>
    <definedName name="_xlfn.BAHTTEXT" hidden="1">#NAME?</definedName>
    <definedName name="_xlnm.Print_Area" localSheetId="0">'Klanje stoke'!$A$1:$J$45</definedName>
  </definedNames>
  <calcPr fullCalcOnLoad="1"/>
</workbook>
</file>

<file path=xl/sharedStrings.xml><?xml version="1.0" encoding="utf-8"?>
<sst xmlns="http://schemas.openxmlformats.org/spreadsheetml/2006/main" count="69" uniqueCount="61">
  <si>
    <t>Говеда укупно</t>
  </si>
  <si>
    <t>Heifers</t>
  </si>
  <si>
    <t>Other cattle</t>
  </si>
  <si>
    <t>Овце укупно</t>
  </si>
  <si>
    <t>Other sheep</t>
  </si>
  <si>
    <t>Свиње укупно</t>
  </si>
  <si>
    <t>Живина укупно</t>
  </si>
  <si>
    <t>Other poultry</t>
  </si>
  <si>
    <t>Other pigs</t>
  </si>
  <si>
    <t>-      нема појаве</t>
  </si>
  <si>
    <r>
      <rPr>
        <sz val="8"/>
        <rFont val="Tahoma"/>
        <family val="2"/>
      </rPr>
      <t xml:space="preserve">/ - </t>
    </r>
    <r>
      <rPr>
        <i/>
        <sz val="8"/>
        <rFont val="Tahoma"/>
        <family val="2"/>
      </rPr>
      <t>no occurrence</t>
    </r>
  </si>
  <si>
    <t>Коњи укупно</t>
  </si>
  <si>
    <t>-</t>
  </si>
  <si>
    <t>Horses - total</t>
  </si>
  <si>
    <t xml:space="preserve">  Телад и млада говеда старости до 1 године</t>
  </si>
  <si>
    <t xml:space="preserve">  Говеда старости од 1 до 2 године</t>
  </si>
  <si>
    <t xml:space="preserve">  Јунице</t>
  </si>
  <si>
    <t xml:space="preserve">  Краве</t>
  </si>
  <si>
    <t>Cows</t>
  </si>
  <si>
    <t xml:space="preserve">  Бикови</t>
  </si>
  <si>
    <t>Bulls</t>
  </si>
  <si>
    <t xml:space="preserve">  Остала говеда</t>
  </si>
  <si>
    <t>Cattle – total</t>
  </si>
  <si>
    <t xml:space="preserve">  Јагњад и овце старости до 1 године</t>
  </si>
  <si>
    <t xml:space="preserve">  Остале овце</t>
  </si>
  <si>
    <t>Sheep − total</t>
  </si>
  <si>
    <t xml:space="preserve">  Прасад до 20 kg</t>
  </si>
  <si>
    <t xml:space="preserve">  Свиње од 20 до 50 kg</t>
  </si>
  <si>
    <t xml:space="preserve">  Товне свиње од 50 до 80 kg</t>
  </si>
  <si>
    <t xml:space="preserve">  Товне свиње од 80 до 110 kg</t>
  </si>
  <si>
    <t xml:space="preserve">  Товне свиње преко 110 kg</t>
  </si>
  <si>
    <t>Fattening pigs over 110 kg</t>
  </si>
  <si>
    <t xml:space="preserve">  Остале свиње</t>
  </si>
  <si>
    <t>Pigs − total</t>
  </si>
  <si>
    <t xml:space="preserve">  Товљени пилићи (бројлери)</t>
  </si>
  <si>
    <t>Chickens (broilers)</t>
  </si>
  <si>
    <t xml:space="preserve">  Ћурке</t>
  </si>
  <si>
    <t>Turkeys</t>
  </si>
  <si>
    <t xml:space="preserve">  Остала живина</t>
  </si>
  <si>
    <t>Poultry – total</t>
  </si>
  <si>
    <r>
      <t>IV 2012</t>
    </r>
    <r>
      <rPr>
        <sz val="8"/>
        <rFont val="Tahoma"/>
        <family val="2"/>
      </rPr>
      <t xml:space="preserve">
IV 2011</t>
    </r>
  </si>
  <si>
    <t>1. КЛАЊЕ СТОКЕ И ЖИВИНЕ У КЛАНИЦАМА У IV ТРОМЈЕСЕЧЈУ 2012. ГОДИНE</t>
  </si>
  <si>
    <r>
      <t>IV 2012</t>
    </r>
    <r>
      <rPr>
        <sz val="8"/>
        <rFont val="Tahoma"/>
        <family val="2"/>
      </rPr>
      <t xml:space="preserve">
III 2012</t>
    </r>
  </si>
  <si>
    <r>
      <t xml:space="preserve">Заклана стока и живина                                       </t>
    </r>
    <r>
      <rPr>
        <i/>
        <sz val="8"/>
        <rFont val="Tahoma"/>
        <family val="2"/>
      </rPr>
      <t>Slaughtered livestock and poultry</t>
    </r>
  </si>
  <si>
    <r>
      <t xml:space="preserve">број грла                                 </t>
    </r>
    <r>
      <rPr>
        <i/>
        <sz val="8"/>
        <rFont val="Tahoma"/>
        <family val="2"/>
      </rPr>
      <t>number of heads</t>
    </r>
  </si>
  <si>
    <r>
      <t xml:space="preserve">нето тежина, t                                   </t>
    </r>
    <r>
      <rPr>
        <i/>
        <sz val="8"/>
        <rFont val="Tahoma"/>
        <family val="2"/>
      </rPr>
      <t>net weight, t</t>
    </r>
  </si>
  <si>
    <r>
      <t xml:space="preserve">нето тежина     </t>
    </r>
    <r>
      <rPr>
        <i/>
        <sz val="8"/>
        <rFont val="Tahoma"/>
        <family val="2"/>
      </rPr>
      <t>net weight</t>
    </r>
  </si>
  <si>
    <r>
      <t xml:space="preserve">нето тежина                   </t>
    </r>
    <r>
      <rPr>
        <i/>
        <sz val="8"/>
        <rFont val="Tahoma"/>
        <family val="2"/>
      </rPr>
      <t>net weight</t>
    </r>
  </si>
  <si>
    <r>
      <t xml:space="preserve">рандман </t>
    </r>
    <r>
      <rPr>
        <i/>
        <sz val="8"/>
        <rFont val="Tahoma"/>
        <family val="2"/>
      </rPr>
      <t>coefficient of utilisation</t>
    </r>
  </si>
  <si>
    <t xml:space="preserve">Young cattle less than 1 year old </t>
  </si>
  <si>
    <t>Cattle between 1 and 2 years old</t>
  </si>
  <si>
    <t>Lambs and young sheep less than 1 year old</t>
  </si>
  <si>
    <t>Piglets up to 20 kg</t>
  </si>
  <si>
    <t>Pigs, 20 to 50 kg</t>
  </si>
  <si>
    <t>Fattening pigs, 50 to 80 kg</t>
  </si>
  <si>
    <t>Fattening pigs, 80 to 110 kg</t>
  </si>
  <si>
    <r>
      <t>IV тромјесечје/4</t>
    </r>
    <r>
      <rPr>
        <b/>
        <vertAlign val="superscript"/>
        <sz val="12"/>
        <color indexed="56"/>
        <rFont val="Tahoma"/>
        <family val="2"/>
      </rPr>
      <t>th</t>
    </r>
    <r>
      <rPr>
        <b/>
        <sz val="12"/>
        <color indexed="56"/>
        <rFont val="Tahoma"/>
        <family val="2"/>
      </rPr>
      <t xml:space="preserve"> quarter 2012</t>
    </r>
  </si>
  <si>
    <r>
      <t xml:space="preserve">   SLAUGHTER OF LIVESTOCK AND POULTRY IN SLAUGHTERHOUSES IN THE </t>
    </r>
    <r>
      <rPr>
        <i/>
        <sz val="8"/>
        <rFont val="Tahoma"/>
        <family val="2"/>
      </rPr>
      <t>4</t>
    </r>
    <r>
      <rPr>
        <i/>
        <vertAlign val="superscript"/>
        <sz val="8"/>
        <rFont val="Tahoma"/>
        <family val="2"/>
      </rPr>
      <t>th</t>
    </r>
    <r>
      <rPr>
        <i/>
        <sz val="8"/>
        <rFont val="Tahoma"/>
        <family val="2"/>
      </rPr>
      <t xml:space="preserve"> Q</t>
    </r>
    <r>
      <rPr>
        <i/>
        <sz val="8"/>
        <rFont val="Tahoma"/>
        <family val="2"/>
      </rPr>
      <t>UARTER OF 2012</t>
    </r>
  </si>
  <si>
    <r>
      <t xml:space="preserve">IV тромјесечју 2012                                                              </t>
    </r>
    <r>
      <rPr>
        <i/>
        <sz val="8"/>
        <rFont val="Tahoma"/>
        <family val="2"/>
      </rPr>
      <t>4</t>
    </r>
    <r>
      <rPr>
        <i/>
        <vertAlign val="superscript"/>
        <sz val="8"/>
        <rFont val="Tahoma"/>
        <family val="2"/>
      </rPr>
      <t xml:space="preserve">th </t>
    </r>
    <r>
      <rPr>
        <i/>
        <sz val="8"/>
        <rFont val="Tahoma"/>
        <family val="2"/>
      </rPr>
      <t>quarter 2012</t>
    </r>
  </si>
  <si>
    <t>Знакови/Symbols</t>
  </si>
  <si>
    <r>
      <t>20.02.2013. Број/No.</t>
    </r>
    <r>
      <rPr>
        <b/>
        <sz val="8"/>
        <color indexed="56"/>
        <rFont val="Tahoma"/>
        <family val="2"/>
      </rPr>
      <t xml:space="preserve"> 27/13</t>
    </r>
    <r>
      <rPr>
        <sz val="8"/>
        <color indexed="56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</si>
</sst>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;[Red]0.0"/>
    <numFmt numFmtId="186" formatCode="#,##0.0"/>
  </numFmts>
  <fonts count="51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i/>
      <sz val="10"/>
      <name val="Arial"/>
      <family val="2"/>
    </font>
    <font>
      <b/>
      <i/>
      <sz val="8"/>
      <name val="Tahoma"/>
      <family val="2"/>
    </font>
    <font>
      <sz val="10"/>
      <color indexed="56"/>
      <name val="Arial"/>
      <family val="2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10"/>
      <name val="Tahoma"/>
      <family val="2"/>
    </font>
    <font>
      <i/>
      <vertAlign val="superscript"/>
      <sz val="8"/>
      <name val="Tahoma"/>
      <family val="2"/>
    </font>
    <font>
      <b/>
      <vertAlign val="superscript"/>
      <sz val="12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3" fontId="1" fillId="33" borderId="12" xfId="0" applyNumberFormat="1" applyFont="1" applyFill="1" applyBorder="1" applyAlignment="1">
      <alignment wrapText="1"/>
    </xf>
    <xf numFmtId="184" fontId="1" fillId="33" borderId="0" xfId="0" applyNumberFormat="1" applyFont="1" applyFill="1" applyBorder="1" applyAlignment="1">
      <alignment wrapText="1"/>
    </xf>
    <xf numFmtId="184" fontId="1" fillId="33" borderId="12" xfId="0" applyNumberFormat="1" applyFont="1" applyFill="1" applyBorder="1" applyAlignment="1">
      <alignment wrapText="1"/>
    </xf>
    <xf numFmtId="184" fontId="1" fillId="33" borderId="13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wrapText="1" indent="1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indent="1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84" fontId="1" fillId="0" borderId="0" xfId="0" applyNumberFormat="1" applyFont="1" applyFill="1" applyBorder="1" applyAlignment="1">
      <alignment horizontal="right" vertical="center" wrapText="1"/>
    </xf>
    <xf numFmtId="184" fontId="1" fillId="0" borderId="12" xfId="0" applyNumberFormat="1" applyFont="1" applyFill="1" applyBorder="1" applyAlignment="1">
      <alignment horizontal="right" vertical="center" wrapText="1"/>
    </xf>
    <xf numFmtId="184" fontId="1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26.8515625" style="0" customWidth="1"/>
    <col min="2" max="8" width="12.7109375" style="0" customWidth="1"/>
    <col min="9" max="9" width="22.28125" style="0" customWidth="1"/>
  </cols>
  <sheetData>
    <row r="1" s="1" customFormat="1" ht="12.75">
      <c r="I1" s="2"/>
    </row>
    <row r="2" s="1" customFormat="1" ht="12.75">
      <c r="I2" s="2"/>
    </row>
    <row r="3" spans="8:10" s="1" customFormat="1" ht="17.25">
      <c r="H3"/>
      <c r="I3"/>
      <c r="J3" s="4" t="s">
        <v>56</v>
      </c>
    </row>
    <row r="4" spans="8:10" s="1" customFormat="1" ht="12.75">
      <c r="H4" s="37" t="s">
        <v>60</v>
      </c>
      <c r="I4" s="38"/>
      <c r="J4" s="39"/>
    </row>
    <row r="5" spans="1:6" s="1" customFormat="1" ht="12.75">
      <c r="A5" s="40" t="s">
        <v>41</v>
      </c>
      <c r="B5" s="41"/>
      <c r="C5" s="41"/>
      <c r="D5" s="41"/>
      <c r="E5" s="41"/>
      <c r="F5" s="41"/>
    </row>
    <row r="6" spans="1:9" s="1" customFormat="1" ht="12.75">
      <c r="A6" s="42" t="s">
        <v>57</v>
      </c>
      <c r="B6" s="43"/>
      <c r="C6" s="43"/>
      <c r="D6" s="43"/>
      <c r="E6" s="43"/>
      <c r="F6" s="43"/>
      <c r="G6" s="3"/>
      <c r="H6" s="3"/>
      <c r="I6" s="3"/>
    </row>
    <row r="7" spans="1:9" s="1" customFormat="1" ht="32.25" customHeight="1">
      <c r="A7" s="44"/>
      <c r="B7" s="54" t="s">
        <v>43</v>
      </c>
      <c r="C7" s="55"/>
      <c r="D7" s="56"/>
      <c r="E7" s="60" t="s">
        <v>40</v>
      </c>
      <c r="F7" s="61"/>
      <c r="G7" s="50" t="s">
        <v>42</v>
      </c>
      <c r="H7" s="51"/>
      <c r="I7" s="47"/>
    </row>
    <row r="8" spans="1:9" s="1" customFormat="1" ht="32.25" customHeight="1">
      <c r="A8" s="45"/>
      <c r="B8" s="57" t="s">
        <v>58</v>
      </c>
      <c r="C8" s="58"/>
      <c r="D8" s="59"/>
      <c r="E8" s="62"/>
      <c r="F8" s="62"/>
      <c r="G8" s="52"/>
      <c r="H8" s="53"/>
      <c r="I8" s="48"/>
    </row>
    <row r="9" spans="1:13" s="1" customFormat="1" ht="38.25" customHeight="1">
      <c r="A9" s="46"/>
      <c r="B9" s="27" t="s">
        <v>44</v>
      </c>
      <c r="C9" s="18" t="s">
        <v>45</v>
      </c>
      <c r="D9" s="28" t="s">
        <v>48</v>
      </c>
      <c r="E9" s="28" t="s">
        <v>44</v>
      </c>
      <c r="F9" s="29" t="s">
        <v>46</v>
      </c>
      <c r="G9" s="18" t="s">
        <v>44</v>
      </c>
      <c r="H9" s="26" t="s">
        <v>47</v>
      </c>
      <c r="I9" s="49"/>
      <c r="J9" s="6"/>
      <c r="K9" s="6"/>
      <c r="L9" s="6"/>
      <c r="M9" s="6"/>
    </row>
    <row r="10" spans="1:9" s="6" customFormat="1" ht="4.5" customHeight="1">
      <c r="A10" s="68"/>
      <c r="B10" s="69"/>
      <c r="C10" s="70"/>
      <c r="D10" s="70"/>
      <c r="E10" s="71"/>
      <c r="F10" s="70"/>
      <c r="G10" s="69"/>
      <c r="H10" s="72"/>
      <c r="I10" s="73"/>
    </row>
    <row r="11" spans="1:14" s="1" customFormat="1" ht="12" customHeight="1">
      <c r="A11" s="33" t="s">
        <v>11</v>
      </c>
      <c r="B11" s="63">
        <v>6</v>
      </c>
      <c r="C11" s="64">
        <f>1500/1000</f>
        <v>1.5</v>
      </c>
      <c r="D11" s="65">
        <v>50</v>
      </c>
      <c r="E11" s="66">
        <v>85.71428571428571</v>
      </c>
      <c r="F11" s="65">
        <v>120</v>
      </c>
      <c r="G11" s="66">
        <v>120</v>
      </c>
      <c r="H11" s="67">
        <v>120</v>
      </c>
      <c r="I11" s="30" t="s">
        <v>13</v>
      </c>
      <c r="J11" s="6"/>
      <c r="K11" s="8"/>
      <c r="L11" s="8"/>
      <c r="M11" s="7"/>
      <c r="N11" s="5"/>
    </row>
    <row r="12" spans="1:14" s="1" customFormat="1" ht="4.5" customHeight="1">
      <c r="A12" s="33"/>
      <c r="B12" s="63"/>
      <c r="C12" s="64"/>
      <c r="D12" s="65"/>
      <c r="E12" s="66"/>
      <c r="F12" s="65"/>
      <c r="G12" s="66"/>
      <c r="H12" s="67"/>
      <c r="I12" s="30"/>
      <c r="J12" s="6"/>
      <c r="K12" s="8"/>
      <c r="L12" s="9"/>
      <c r="M12" s="7"/>
      <c r="N12" s="5"/>
    </row>
    <row r="13" spans="1:14" s="1" customFormat="1" ht="22.5" customHeight="1">
      <c r="A13" s="34" t="s">
        <v>14</v>
      </c>
      <c r="B13" s="63">
        <v>3499</v>
      </c>
      <c r="C13" s="64">
        <f>271889.5/1000</f>
        <v>271.8895</v>
      </c>
      <c r="D13" s="65">
        <v>53.353931349539636</v>
      </c>
      <c r="E13" s="66">
        <v>83.3690731474863</v>
      </c>
      <c r="F13" s="65">
        <v>74.93260214956562</v>
      </c>
      <c r="G13" s="66">
        <v>88.8747777495555</v>
      </c>
      <c r="H13" s="67">
        <v>88.59755312718427</v>
      </c>
      <c r="I13" s="32" t="s">
        <v>49</v>
      </c>
      <c r="J13" s="6"/>
      <c r="K13" s="8"/>
      <c r="L13" s="8"/>
      <c r="M13" s="7"/>
      <c r="N13" s="5"/>
    </row>
    <row r="14" spans="1:14" s="1" customFormat="1" ht="22.5" customHeight="1">
      <c r="A14" s="34" t="s">
        <v>15</v>
      </c>
      <c r="B14" s="63">
        <v>2255</v>
      </c>
      <c r="C14" s="64">
        <f>544876.1/1000</f>
        <v>544.8761</v>
      </c>
      <c r="D14" s="65">
        <v>47.082030362285714</v>
      </c>
      <c r="E14" s="66">
        <v>67.96262808921037</v>
      </c>
      <c r="F14" s="65">
        <v>63.3037306574745</v>
      </c>
      <c r="G14" s="66">
        <v>82.63100036643459</v>
      </c>
      <c r="H14" s="67">
        <v>74.13315573611575</v>
      </c>
      <c r="I14" s="32" t="s">
        <v>50</v>
      </c>
      <c r="J14" s="6"/>
      <c r="K14" s="9"/>
      <c r="L14" s="9"/>
      <c r="M14" s="7"/>
      <c r="N14" s="5"/>
    </row>
    <row r="15" spans="1:14" s="1" customFormat="1" ht="12" customHeight="1">
      <c r="A15" s="34" t="s">
        <v>16</v>
      </c>
      <c r="B15" s="63">
        <v>184</v>
      </c>
      <c r="C15" s="64">
        <f>43194/1000</f>
        <v>43.194</v>
      </c>
      <c r="D15" s="65">
        <v>51.11171591191471</v>
      </c>
      <c r="E15" s="66">
        <v>94.35897435897436</v>
      </c>
      <c r="F15" s="65">
        <v>91.28642982437601</v>
      </c>
      <c r="G15" s="66">
        <v>91.08910891089108</v>
      </c>
      <c r="H15" s="67">
        <v>92.43708269131999</v>
      </c>
      <c r="I15" s="31" t="s">
        <v>1</v>
      </c>
      <c r="J15" s="6"/>
      <c r="K15" s="9"/>
      <c r="L15" s="9"/>
      <c r="M15" s="7"/>
      <c r="N15" s="5"/>
    </row>
    <row r="16" spans="1:14" s="1" customFormat="1" ht="12" customHeight="1">
      <c r="A16" s="34" t="s">
        <v>17</v>
      </c>
      <c r="B16" s="63">
        <v>306</v>
      </c>
      <c r="C16" s="64">
        <f>76943.2/1000</f>
        <v>76.94319999999999</v>
      </c>
      <c r="D16" s="65">
        <v>47.96748271584158</v>
      </c>
      <c r="E16" s="66">
        <v>59.88258317025441</v>
      </c>
      <c r="F16" s="65">
        <v>61.33522523456121</v>
      </c>
      <c r="G16" s="66">
        <v>206.75675675675674</v>
      </c>
      <c r="H16" s="67">
        <v>212.50918330709533</v>
      </c>
      <c r="I16" s="31" t="s">
        <v>18</v>
      </c>
      <c r="J16" s="6"/>
      <c r="K16" s="8"/>
      <c r="L16" s="9"/>
      <c r="M16" s="7"/>
      <c r="N16" s="5"/>
    </row>
    <row r="17" spans="1:14" s="1" customFormat="1" ht="12" customHeight="1">
      <c r="A17" s="34" t="s">
        <v>19</v>
      </c>
      <c r="B17" s="63">
        <v>576</v>
      </c>
      <c r="C17" s="64">
        <f>168155.6/1000</f>
        <v>168.1556</v>
      </c>
      <c r="D17" s="65">
        <v>54.797015022648026</v>
      </c>
      <c r="E17" s="66">
        <v>88.47926267281106</v>
      </c>
      <c r="F17" s="65">
        <v>84.50718098659289</v>
      </c>
      <c r="G17" s="66">
        <v>81.24118476727786</v>
      </c>
      <c r="H17" s="67">
        <v>77.95303040136477</v>
      </c>
      <c r="I17" s="31" t="s">
        <v>20</v>
      </c>
      <c r="J17" s="6"/>
      <c r="K17" s="8"/>
      <c r="L17" s="9"/>
      <c r="M17" s="7"/>
      <c r="N17" s="5"/>
    </row>
    <row r="18" spans="1:14" s="1" customFormat="1" ht="12" customHeight="1">
      <c r="A18" s="34" t="s">
        <v>21</v>
      </c>
      <c r="B18" s="63">
        <v>7</v>
      </c>
      <c r="C18" s="64">
        <f>1867/1000</f>
        <v>1.867</v>
      </c>
      <c r="D18" s="65">
        <v>54.99263622974963</v>
      </c>
      <c r="E18" s="66">
        <v>700</v>
      </c>
      <c r="F18" s="65">
        <v>612.1311475409836</v>
      </c>
      <c r="G18" s="66">
        <v>87.5</v>
      </c>
      <c r="H18" s="67">
        <v>86.59554730983302</v>
      </c>
      <c r="I18" s="31" t="s">
        <v>2</v>
      </c>
      <c r="J18" s="6"/>
      <c r="K18" s="9"/>
      <c r="L18" s="9"/>
      <c r="M18" s="7"/>
      <c r="N18" s="5"/>
    </row>
    <row r="19" spans="1:14" s="1" customFormat="1" ht="12" customHeight="1">
      <c r="A19" s="33" t="s">
        <v>0</v>
      </c>
      <c r="B19" s="63">
        <v>6827</v>
      </c>
      <c r="C19" s="64">
        <f>1106925.4/1000</f>
        <v>1106.9253999999999</v>
      </c>
      <c r="D19" s="65">
        <v>49.81510016795165</v>
      </c>
      <c r="E19" s="66">
        <v>76.9412825425448</v>
      </c>
      <c r="F19" s="65">
        <v>69.37225845170236</v>
      </c>
      <c r="G19" s="66">
        <v>88.28397775766197</v>
      </c>
      <c r="H19" s="67">
        <v>82.44130595233572</v>
      </c>
      <c r="I19" s="35" t="s">
        <v>22</v>
      </c>
      <c r="J19" s="6"/>
      <c r="K19" s="9"/>
      <c r="L19" s="9"/>
      <c r="M19" s="7"/>
      <c r="N19" s="5"/>
    </row>
    <row r="20" spans="1:14" s="1" customFormat="1" ht="4.5" customHeight="1">
      <c r="A20" s="33"/>
      <c r="B20" s="63"/>
      <c r="C20" s="64"/>
      <c r="D20" s="65"/>
      <c r="E20" s="66"/>
      <c r="F20" s="65"/>
      <c r="G20" s="66"/>
      <c r="H20" s="67"/>
      <c r="I20" s="35"/>
      <c r="J20" s="6"/>
      <c r="K20" s="8"/>
      <c r="L20" s="8"/>
      <c r="M20" s="7"/>
      <c r="N20" s="5"/>
    </row>
    <row r="21" spans="1:14" s="1" customFormat="1" ht="23.25" customHeight="1">
      <c r="A21" s="34" t="s">
        <v>23</v>
      </c>
      <c r="B21" s="63">
        <v>3619</v>
      </c>
      <c r="C21" s="64">
        <f>64246/1000</f>
        <v>64.246</v>
      </c>
      <c r="D21" s="65">
        <v>50.381492094590264</v>
      </c>
      <c r="E21" s="66">
        <v>91.20463709677419</v>
      </c>
      <c r="F21" s="65">
        <v>94.96400750890574</v>
      </c>
      <c r="G21" s="66">
        <v>84.35897435897436</v>
      </c>
      <c r="H21" s="67">
        <v>90.43637387387388</v>
      </c>
      <c r="I21" s="32" t="s">
        <v>51</v>
      </c>
      <c r="J21" s="6"/>
      <c r="K21" s="8"/>
      <c r="L21" s="9"/>
      <c r="M21" s="7"/>
      <c r="N21" s="5"/>
    </row>
    <row r="22" spans="1:14" s="1" customFormat="1" ht="12" customHeight="1">
      <c r="A22" s="34" t="s">
        <v>24</v>
      </c>
      <c r="B22" s="63">
        <v>459</v>
      </c>
      <c r="C22" s="64">
        <f>7962/1000</f>
        <v>7.962</v>
      </c>
      <c r="D22" s="65">
        <v>46.23681544604016</v>
      </c>
      <c r="E22" s="66">
        <v>385.7142857142857</v>
      </c>
      <c r="F22" s="65">
        <v>254.539641943734</v>
      </c>
      <c r="G22" s="66">
        <v>866.0377358490566</v>
      </c>
      <c r="H22" s="67">
        <v>646.791226645004</v>
      </c>
      <c r="I22" s="31" t="s">
        <v>4</v>
      </c>
      <c r="J22" s="6"/>
      <c r="K22" s="8"/>
      <c r="L22" s="8"/>
      <c r="M22" s="7"/>
      <c r="N22" s="5"/>
    </row>
    <row r="23" spans="1:14" s="1" customFormat="1" ht="12" customHeight="1">
      <c r="A23" s="33" t="s">
        <v>3</v>
      </c>
      <c r="B23" s="63">
        <v>4078</v>
      </c>
      <c r="C23" s="64">
        <f>72208.2/1000</f>
        <v>72.20819999999999</v>
      </c>
      <c r="D23" s="65">
        <v>49.927882454624026</v>
      </c>
      <c r="E23" s="66">
        <v>99.77978957670663</v>
      </c>
      <c r="F23" s="65">
        <v>102.01693684427653</v>
      </c>
      <c r="G23" s="66">
        <v>93.89822703200552</v>
      </c>
      <c r="H23" s="67">
        <v>99.91310484149936</v>
      </c>
      <c r="I23" s="35" t="s">
        <v>25</v>
      </c>
      <c r="J23" s="6"/>
      <c r="K23" s="9"/>
      <c r="L23" s="9"/>
      <c r="M23" s="7"/>
      <c r="N23" s="5"/>
    </row>
    <row r="24" spans="1:14" s="1" customFormat="1" ht="4.5" customHeight="1">
      <c r="A24" s="33"/>
      <c r="B24" s="63"/>
      <c r="C24" s="64"/>
      <c r="D24" s="65"/>
      <c r="E24" s="66"/>
      <c r="F24" s="65"/>
      <c r="G24" s="66"/>
      <c r="H24" s="67"/>
      <c r="I24" s="35"/>
      <c r="J24" s="6"/>
      <c r="K24" s="8"/>
      <c r="L24" s="8"/>
      <c r="M24" s="7"/>
      <c r="N24" s="5"/>
    </row>
    <row r="25" spans="1:14" s="1" customFormat="1" ht="12" customHeight="1">
      <c r="A25" s="34" t="s">
        <v>26</v>
      </c>
      <c r="B25" s="63">
        <v>156</v>
      </c>
      <c r="C25" s="64">
        <f>2158/1000</f>
        <v>2.158</v>
      </c>
      <c r="D25" s="65">
        <v>69.70284237726098</v>
      </c>
      <c r="E25" s="66">
        <v>71.23287671232876</v>
      </c>
      <c r="F25" s="65">
        <v>68.05424156417534</v>
      </c>
      <c r="G25" s="66">
        <v>57.77777777777778</v>
      </c>
      <c r="H25" s="67">
        <v>57.36310473152579</v>
      </c>
      <c r="I25" s="31" t="s">
        <v>52</v>
      </c>
      <c r="J25" s="6"/>
      <c r="K25" s="8"/>
      <c r="L25" s="8"/>
      <c r="M25" s="7"/>
      <c r="N25" s="5"/>
    </row>
    <row r="26" spans="1:14" s="1" customFormat="1" ht="12" customHeight="1">
      <c r="A26" s="34" t="s">
        <v>27</v>
      </c>
      <c r="B26" s="63">
        <v>6783</v>
      </c>
      <c r="C26" s="64">
        <f>148160.65/1000</f>
        <v>148.16065</v>
      </c>
      <c r="D26" s="65">
        <v>74.54061328704752</v>
      </c>
      <c r="E26" s="66">
        <v>97.37295434969853</v>
      </c>
      <c r="F26" s="65">
        <v>95.99789163222913</v>
      </c>
      <c r="G26" s="66">
        <v>234.46249567922573</v>
      </c>
      <c r="H26" s="67">
        <v>219.0066842864576</v>
      </c>
      <c r="I26" s="31" t="s">
        <v>53</v>
      </c>
      <c r="J26" s="6"/>
      <c r="K26" s="8"/>
      <c r="L26" s="8"/>
      <c r="M26" s="7"/>
      <c r="N26" s="5"/>
    </row>
    <row r="27" spans="1:14" s="1" customFormat="1" ht="12" customHeight="1">
      <c r="A27" s="34" t="s">
        <v>28</v>
      </c>
      <c r="B27" s="63">
        <v>240</v>
      </c>
      <c r="C27" s="64">
        <f>11351/1000</f>
        <v>11.351</v>
      </c>
      <c r="D27" s="65">
        <v>71.34506599622878</v>
      </c>
      <c r="E27" s="66">
        <v>154.83870967741936</v>
      </c>
      <c r="F27" s="65">
        <v>170.8253070069829</v>
      </c>
      <c r="G27" s="66">
        <v>109.0909090909091</v>
      </c>
      <c r="H27" s="67">
        <v>106.77264603518013</v>
      </c>
      <c r="I27" s="31" t="s">
        <v>54</v>
      </c>
      <c r="J27" s="6"/>
      <c r="K27" s="8"/>
      <c r="L27" s="9"/>
      <c r="M27" s="7"/>
      <c r="N27" s="5"/>
    </row>
    <row r="28" spans="1:14" s="1" customFormat="1" ht="12" customHeight="1">
      <c r="A28" s="34" t="s">
        <v>29</v>
      </c>
      <c r="B28" s="63">
        <v>19864</v>
      </c>
      <c r="C28" s="64">
        <f>1515594.1/1000</f>
        <v>1515.5941</v>
      </c>
      <c r="D28" s="65">
        <v>75.59265098513728</v>
      </c>
      <c r="E28" s="66">
        <v>65.94953519256308</v>
      </c>
      <c r="F28" s="65">
        <v>63.35972830627366</v>
      </c>
      <c r="G28" s="66">
        <v>85.47332185886403</v>
      </c>
      <c r="H28" s="67">
        <v>83.64159690067936</v>
      </c>
      <c r="I28" s="31" t="s">
        <v>55</v>
      </c>
      <c r="J28" s="6"/>
      <c r="K28" s="8"/>
      <c r="L28" s="9"/>
      <c r="M28" s="7"/>
      <c r="N28" s="5"/>
    </row>
    <row r="29" spans="1:14" s="1" customFormat="1" ht="12" customHeight="1">
      <c r="A29" s="34" t="s">
        <v>30</v>
      </c>
      <c r="B29" s="63">
        <v>6720</v>
      </c>
      <c r="C29" s="64">
        <f>569946.1/1000</f>
        <v>569.9461</v>
      </c>
      <c r="D29" s="65">
        <v>69.36325809344966</v>
      </c>
      <c r="E29" s="66">
        <v>94.18360196215838</v>
      </c>
      <c r="F29" s="65">
        <v>89.91274483820486</v>
      </c>
      <c r="G29" s="66">
        <v>101.92628545426967</v>
      </c>
      <c r="H29" s="67">
        <v>101.32259828510395</v>
      </c>
      <c r="I29" s="31" t="s">
        <v>31</v>
      </c>
      <c r="J29" s="6"/>
      <c r="K29" s="8"/>
      <c r="L29" s="9"/>
      <c r="M29" s="7"/>
      <c r="N29" s="5"/>
    </row>
    <row r="30" spans="1:14" s="1" customFormat="1" ht="12" customHeight="1">
      <c r="A30" s="34" t="s">
        <v>32</v>
      </c>
      <c r="B30" s="63">
        <v>10</v>
      </c>
      <c r="C30" s="64">
        <f>1432/1000</f>
        <v>1.432</v>
      </c>
      <c r="D30" s="65">
        <v>72.9</v>
      </c>
      <c r="E30" s="66">
        <v>66.66666666666667</v>
      </c>
      <c r="F30" s="65">
        <v>60.168067226890756</v>
      </c>
      <c r="G30" s="66">
        <v>41.666666666666664</v>
      </c>
      <c r="H30" s="67">
        <v>48.77384196185286</v>
      </c>
      <c r="I30" s="31" t="s">
        <v>8</v>
      </c>
      <c r="J30" s="6"/>
      <c r="K30" s="8"/>
      <c r="L30" s="9"/>
      <c r="M30" s="7"/>
      <c r="N30" s="5"/>
    </row>
    <row r="31" spans="1:14" s="1" customFormat="1" ht="12" customHeight="1">
      <c r="A31" s="33" t="s">
        <v>5</v>
      </c>
      <c r="B31" s="63">
        <v>33773</v>
      </c>
      <c r="C31" s="64">
        <f>2248641.85/1000</f>
        <v>2248.64185</v>
      </c>
      <c r="D31" s="65">
        <v>73.81386129318585</v>
      </c>
      <c r="E31" s="66">
        <v>75.70724052902936</v>
      </c>
      <c r="F31" s="65">
        <v>70.43585501071335</v>
      </c>
      <c r="G31" s="66">
        <v>101.6034897713598</v>
      </c>
      <c r="H31" s="67">
        <v>91.42691435312413</v>
      </c>
      <c r="I31" s="35" t="s">
        <v>33</v>
      </c>
      <c r="J31" s="6"/>
      <c r="K31" s="8"/>
      <c r="L31" s="9"/>
      <c r="M31" s="7"/>
      <c r="N31" s="5"/>
    </row>
    <row r="32" spans="1:14" s="1" customFormat="1" ht="4.5" customHeight="1">
      <c r="A32" s="33"/>
      <c r="B32" s="63"/>
      <c r="C32" s="64"/>
      <c r="D32" s="65"/>
      <c r="E32" s="66"/>
      <c r="F32" s="65"/>
      <c r="G32" s="66"/>
      <c r="H32" s="67"/>
      <c r="I32" s="35"/>
      <c r="J32" s="6"/>
      <c r="K32" s="8"/>
      <c r="L32" s="9"/>
      <c r="M32" s="7"/>
      <c r="N32" s="5"/>
    </row>
    <row r="33" spans="1:14" s="1" customFormat="1" ht="12" customHeight="1">
      <c r="A33" s="34" t="s">
        <v>34</v>
      </c>
      <c r="B33" s="63">
        <v>1853691</v>
      </c>
      <c r="C33" s="64">
        <f>2955616/1000</f>
        <v>2955.616</v>
      </c>
      <c r="D33" s="65">
        <v>73.03477930178477</v>
      </c>
      <c r="E33" s="66">
        <v>105.48835764124223</v>
      </c>
      <c r="F33" s="65">
        <v>108.26503221394748</v>
      </c>
      <c r="G33" s="66">
        <v>98.78954638766491</v>
      </c>
      <c r="H33" s="67">
        <v>108.41997450772458</v>
      </c>
      <c r="I33" s="36" t="s">
        <v>35</v>
      </c>
      <c r="J33" s="6"/>
      <c r="K33" s="8"/>
      <c r="L33" s="9"/>
      <c r="M33" s="7"/>
      <c r="N33" s="5"/>
    </row>
    <row r="34" spans="1:14" s="1" customFormat="1" ht="12" customHeight="1">
      <c r="A34" s="34" t="s">
        <v>36</v>
      </c>
      <c r="B34" s="63">
        <v>1800</v>
      </c>
      <c r="C34" s="64">
        <f>14582/1000</f>
        <v>14.582</v>
      </c>
      <c r="D34" s="65">
        <v>67.78857328808516</v>
      </c>
      <c r="E34" s="66">
        <v>149.0066225165563</v>
      </c>
      <c r="F34" s="65">
        <v>111.42355008787347</v>
      </c>
      <c r="G34" s="66">
        <v>320.85561497326205</v>
      </c>
      <c r="H34" s="67">
        <v>327.09735307312695</v>
      </c>
      <c r="I34" s="36" t="s">
        <v>37</v>
      </c>
      <c r="J34" s="6"/>
      <c r="K34" s="8"/>
      <c r="L34" s="9"/>
      <c r="M34" s="7"/>
      <c r="N34" s="5"/>
    </row>
    <row r="35" spans="1:14" s="1" customFormat="1" ht="12" customHeight="1">
      <c r="A35" s="34" t="s">
        <v>38</v>
      </c>
      <c r="B35" s="66" t="s">
        <v>12</v>
      </c>
      <c r="C35" s="65" t="s">
        <v>12</v>
      </c>
      <c r="D35" s="66" t="s">
        <v>12</v>
      </c>
      <c r="E35" s="66" t="s">
        <v>12</v>
      </c>
      <c r="F35" s="65" t="s">
        <v>12</v>
      </c>
      <c r="G35" s="66" t="s">
        <v>12</v>
      </c>
      <c r="H35" s="67" t="s">
        <v>12</v>
      </c>
      <c r="I35" s="36" t="s">
        <v>7</v>
      </c>
      <c r="J35" s="6"/>
      <c r="K35" s="8"/>
      <c r="L35" s="9"/>
      <c r="M35" s="7"/>
      <c r="N35" s="5"/>
    </row>
    <row r="36" spans="1:14" s="1" customFormat="1" ht="12" customHeight="1">
      <c r="A36" s="33" t="s">
        <v>6</v>
      </c>
      <c r="B36" s="63">
        <v>1855491</v>
      </c>
      <c r="C36" s="64">
        <f>2970198/1000</f>
        <v>2970.198</v>
      </c>
      <c r="D36" s="65">
        <v>73.00704065409948</v>
      </c>
      <c r="E36" s="66">
        <v>103.4234988470356</v>
      </c>
      <c r="F36" s="65">
        <v>107.02941429877471</v>
      </c>
      <c r="G36" s="66">
        <v>98.85591899689126</v>
      </c>
      <c r="H36" s="67">
        <v>108.77699700795304</v>
      </c>
      <c r="I36" s="35" t="s">
        <v>39</v>
      </c>
      <c r="J36" s="6"/>
      <c r="K36" s="8"/>
      <c r="L36" s="9"/>
      <c r="M36" s="7"/>
      <c r="N36" s="5"/>
    </row>
    <row r="37" spans="1:14" s="6" customFormat="1" ht="4.5" customHeight="1">
      <c r="A37" s="19"/>
      <c r="B37" s="21"/>
      <c r="C37" s="22"/>
      <c r="D37" s="25"/>
      <c r="E37" s="23"/>
      <c r="F37" s="22"/>
      <c r="G37" s="23"/>
      <c r="H37" s="24"/>
      <c r="I37" s="20"/>
      <c r="K37" s="8"/>
      <c r="L37" s="9"/>
      <c r="M37" s="7"/>
      <c r="N37" s="7"/>
    </row>
    <row r="38" spans="10:13" s="1" customFormat="1" ht="12.75">
      <c r="J38" s="6"/>
      <c r="K38" s="6"/>
      <c r="L38" s="6"/>
      <c r="M38" s="6"/>
    </row>
    <row r="39" spans="10:13" s="1" customFormat="1" ht="12.75">
      <c r="J39" s="6"/>
      <c r="K39" s="6"/>
      <c r="L39" s="6"/>
      <c r="M39" s="6"/>
    </row>
    <row r="40" spans="10:13" s="1" customFormat="1" ht="12.75">
      <c r="J40" s="6"/>
      <c r="K40" s="6"/>
      <c r="L40" s="6"/>
      <c r="M40" s="6"/>
    </row>
    <row r="41" spans="10:13" s="1" customFormat="1" ht="12.75">
      <c r="J41" s="6"/>
      <c r="K41" s="6"/>
      <c r="L41" s="6"/>
      <c r="M41" s="6"/>
    </row>
    <row r="42" s="1" customFormat="1" ht="12.75"/>
    <row r="43" spans="1:4" ht="21.75" customHeight="1">
      <c r="A43" s="13" t="s">
        <v>59</v>
      </c>
      <c r="B43" s="14"/>
      <c r="C43" s="10"/>
      <c r="D43" s="11"/>
    </row>
    <row r="44" spans="1:4" ht="13.5" customHeight="1">
      <c r="A44" s="16" t="s">
        <v>9</v>
      </c>
      <c r="B44" s="15" t="s">
        <v>10</v>
      </c>
      <c r="C44" s="12"/>
      <c r="D44" s="11"/>
    </row>
    <row r="45" ht="12.75">
      <c r="A45" s="17"/>
    </row>
  </sheetData>
  <sheetProtection/>
  <mergeCells count="9">
    <mergeCell ref="H4:J4"/>
    <mergeCell ref="A5:F5"/>
    <mergeCell ref="A6:F6"/>
    <mergeCell ref="A7:A9"/>
    <mergeCell ref="I7:I9"/>
    <mergeCell ref="G7:H8"/>
    <mergeCell ref="B7:D7"/>
    <mergeCell ref="B8:D8"/>
    <mergeCell ref="E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4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rzs.rs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segrtla</dc:creator>
  <cp:keywords/>
  <dc:description/>
  <cp:lastModifiedBy>zecal</cp:lastModifiedBy>
  <cp:lastPrinted>2013-02-14T10:35:44Z</cp:lastPrinted>
  <dcterms:created xsi:type="dcterms:W3CDTF">2008-08-08T10:47:24Z</dcterms:created>
  <dcterms:modified xsi:type="dcterms:W3CDTF">2013-02-20T08:20:14Z</dcterms:modified>
  <cp:category/>
  <cp:version/>
  <cp:contentType/>
  <cp:contentStatus/>
</cp:coreProperties>
</file>