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Y:\03 Godisnjak\2018\Poglavlja\09 Budzeti i fondovi ODOBRENO\"/>
    </mc:Choice>
  </mc:AlternateContent>
  <bookViews>
    <workbookView xWindow="-15" yWindow="-15" windowWidth="19440" windowHeight="12855" tabRatio="787"/>
  </bookViews>
  <sheets>
    <sheet name="Листа табела" sheetId="1" r:id="rId1"/>
    <sheet name="9.1." sheetId="2" r:id="rId2"/>
    <sheet name="9.2." sheetId="3" r:id="rId3"/>
    <sheet name="9.3." sheetId="7" r:id="rId4"/>
    <sheet name="9.4." sheetId="4" r:id="rId5"/>
    <sheet name="9.5." sheetId="5" r:id="rId6"/>
    <sheet name="9.6." sheetId="6" r:id="rId7"/>
  </sheets>
  <definedNames>
    <definedName name="ftn1_9.1." localSheetId="2">'9.2.'!$A$51</definedName>
    <definedName name="ftn1_9.1." localSheetId="3">'9.3.'!#REF!</definedName>
    <definedName name="ftn1_9.1.">'9.1.'!$A$41</definedName>
    <definedName name="ftn1_9.2." localSheetId="5">'9.5.'!$A$49</definedName>
    <definedName name="ftn1_9.2.">'9.4.'!$A$41</definedName>
    <definedName name="ftn2_9.1." localSheetId="2">'9.2.'!$A$52</definedName>
    <definedName name="ftn2_9.1." localSheetId="3">'9.3.'!#REF!</definedName>
    <definedName name="ftn2_9.1.">'9.1.'!$A$42</definedName>
    <definedName name="ftn2_9.2." localSheetId="5">'9.5.'!$A$50</definedName>
    <definedName name="ftn2_9.2.">'9.4.'!$A$42</definedName>
    <definedName name="Lista_tabela">'Листа табела'!$A$1</definedName>
  </definedNames>
  <calcPr calcId="162913"/>
  <customWorkbookViews>
    <customWorkbookView name="RZS RS - Personal View" guid="{6FD52BB2-FE9F-4B12-AC90-58CF35BF9213}" mergeInterval="0" personalView="1" xWindow="386" yWindow="60" windowWidth="1260" windowHeight="885" tabRatio="787" activeSheetId="3"/>
    <customWorkbookView name="RSIS - Personal View" guid="{0A089031-E044-448A-B3AC-98176180C6AA}" mergeInterval="0" personalView="1" maximized="1" xWindow="1" yWindow="1" windowWidth="1916" windowHeight="804" tabRatio="787" activeSheetId="6"/>
    <customWorkbookView name="Borislav Savic - Personal View" guid="{2CC115F7-EFF9-47FA-90D9-836180EDBD25}" mergeInterval="0" personalView="1" maximized="1" windowWidth="1554" windowHeight="626" tabRatio="787" activeSheetId="3"/>
    <customWorkbookView name="Tanja Savija - Personal View" guid="{A5DA1AA6-BBE8-4B37-9307-A3E21A6472DA}" mergeInterval="0" personalView="1" maximized="1" windowWidth="1916" windowHeight="855" tabRatio="787" activeSheetId="6"/>
    <customWorkbookView name="zecal - Personal View" guid="{343BB58D-21D5-4BBC-8230-0DF52418D556}" mergeInterval="0" personalView="1" maximized="1" xWindow="1" yWindow="1" windowWidth="1893" windowHeight="783" tabRatio="787" activeSheetId="1"/>
    <customWorkbookView name="latincicra - Personal View" guid="{0E0F3E5E-FF05-4F9A-A553-8C788B3942D1}" mergeInterval="0" personalView="1" maximized="1" xWindow="1" yWindow="1" windowWidth="1276" windowHeight="804" tabRatio="787" activeSheetId="4"/>
    <customWorkbookView name="sibinovicvl - Personal View" guid="{CC4A2206-FAF7-4506-8D37-D38AA7B85C36}" mergeInterval="0" personalView="1" maximized="1" xWindow="1" yWindow="1" windowWidth="1276" windowHeight="804" tabRatio="787" activeSheetId="2"/>
    <customWorkbookView name="aleksandra - Personal View" guid="{82F0BF9F-838D-4358-82A6-BC209B1E0F1C}" mergeInterval="0" personalView="1" maximized="1" windowWidth="1020" windowHeight="569" tabRatio="787" activeSheetId="4"/>
    <customWorkbookView name="Radmila Milicevic - Personal View" guid="{01D55346-8269-49E7-B79E-EBC51FAF56D6}" mergeInterval="0" personalView="1" maximized="1" windowWidth="1551" windowHeight="575" tabRatio="787" activeSheetId="3" showComments="commIndAndComment"/>
    <customWorkbookView name="Maja Skrbic - Personal View" guid="{0D17EE3A-A723-4128-A57D-F6AA8D7B75A6}" mergeInterval="0" personalView="1" maximized="1" windowWidth="1276" windowHeight="759" tabRatio="787" activeSheetId="3"/>
    <customWorkbookView name="Aleksandra Zec - Personal View" guid="{5EE7ACC3-015E-4734-ABC1-639B79EB0200}" mergeInterval="0" personalView="1" maximized="1" xWindow="-8" yWindow="-8" windowWidth="1936" windowHeight="1056" tabRatio="787" activeSheetId="1"/>
  </customWorkbookViews>
</workbook>
</file>

<file path=xl/calcChain.xml><?xml version="1.0" encoding="utf-8"?>
<calcChain xmlns="http://schemas.openxmlformats.org/spreadsheetml/2006/main">
  <c r="K15" i="6" l="1"/>
  <c r="K14" i="6"/>
  <c r="K13" i="6"/>
  <c r="K11" i="6"/>
  <c r="K9" i="6"/>
  <c r="K8" i="6"/>
  <c r="K7" i="6"/>
  <c r="K5" i="6" s="1"/>
  <c r="G31" i="5" l="1"/>
  <c r="G5" i="5"/>
</calcChain>
</file>

<file path=xl/sharedStrings.xml><?xml version="1.0" encoding="utf-8"?>
<sst xmlns="http://schemas.openxmlformats.org/spreadsheetml/2006/main" count="252" uniqueCount="108">
  <si>
    <t>Листа табела</t>
  </si>
  <si>
    <t>Остварење</t>
  </si>
  <si>
    <t>ПРИХОДИ</t>
  </si>
  <si>
    <t xml:space="preserve"> </t>
  </si>
  <si>
    <t>Порески приходи</t>
  </si>
  <si>
    <t>Директни порези</t>
  </si>
  <si>
    <t>Порез на доходак</t>
  </si>
  <si>
    <t>Порез на добит</t>
  </si>
  <si>
    <t>Порез на приходе капиталних добитака</t>
  </si>
  <si>
    <t>Порези на лична примања</t>
  </si>
  <si>
    <t>Порези на имовину</t>
  </si>
  <si>
    <t>Остали порези</t>
  </si>
  <si>
    <t>Непорески приходи</t>
  </si>
  <si>
    <t>Приходи од предузетничкe активности</t>
  </si>
  <si>
    <t>Накнаде и таксе</t>
  </si>
  <si>
    <t>Новчане казне</t>
  </si>
  <si>
    <t>Остали непорески приходи</t>
  </si>
  <si>
    <t>Капитални добици</t>
  </si>
  <si>
    <t>Текуће и капиталне помоћи</t>
  </si>
  <si>
    <t>Примљене отплате датих зајмова</t>
  </si>
  <si>
    <t>РАСХОДИ</t>
  </si>
  <si>
    <t>Текући трошкови</t>
  </si>
  <si>
    <t>Плате и накнаде запослених</t>
  </si>
  <si>
    <t>Порези и доприноси на остала лична примања</t>
  </si>
  <si>
    <t>Трошкови материјала и услуга</t>
  </si>
  <si>
    <t>Текуће помоћи</t>
  </si>
  <si>
    <t>Трошкови за камате</t>
  </si>
  <si>
    <t xml:space="preserve">Ванбуџетски расходи </t>
  </si>
  <si>
    <t>Капитални трошкови</t>
  </si>
  <si>
    <t>Остале исплате</t>
  </si>
  <si>
    <t>Дознаке нижим потрошачким јединицама</t>
  </si>
  <si>
    <t>Извор: Министарство финансија Републике Српске</t>
  </si>
  <si>
    <t>Фонд за здравствено осигурање</t>
  </si>
  <si>
    <t>Јавни фонд за дјечију заштиту</t>
  </si>
  <si>
    <t>Завод за запошљавање</t>
  </si>
  <si>
    <r>
      <t>9.1. Остварени приходи и расходи буџета Републике</t>
    </r>
    <r>
      <rPr>
        <b/>
        <vertAlign val="superscript"/>
        <sz val="9"/>
        <color indexed="8"/>
        <rFont val="Arial"/>
        <family val="2"/>
        <charset val="238"/>
      </rPr>
      <t>1)</t>
    </r>
  </si>
  <si>
    <r>
      <t>Индиректни порези</t>
    </r>
    <r>
      <rPr>
        <vertAlign val="superscript"/>
        <sz val="9"/>
        <color indexed="8"/>
        <rFont val="Arial"/>
        <family val="2"/>
        <charset val="238"/>
      </rPr>
      <t>2)</t>
    </r>
  </si>
  <si>
    <t>мил. КM</t>
  </si>
  <si>
    <r>
      <t xml:space="preserve">1) </t>
    </r>
    <r>
      <rPr>
        <sz val="8"/>
        <color indexed="8"/>
        <rFont val="Arial"/>
        <family val="2"/>
        <charset val="238"/>
      </rPr>
      <t>Нису укључени приливи по основу примљених кредита и зајмова и одливи по основу отплате примљених кредита и зајмова</t>
    </r>
  </si>
  <si>
    <r>
      <t xml:space="preserve">2) </t>
    </r>
    <r>
      <rPr>
        <sz val="8"/>
        <color indexed="8"/>
        <rFont val="Arial"/>
        <family val="2"/>
        <charset val="238"/>
      </rPr>
      <t>Укључен порез на додату вриједност, порез на промет производа, порез на промет услуга, акцизе и порез на међународну трговину</t>
    </r>
  </si>
  <si>
    <t xml:space="preserve">мил. КМ </t>
  </si>
  <si>
    <t>9. Буџети и фондови</t>
  </si>
  <si>
    <t>9.1. Остварени приходи и расходи буџета Републике</t>
  </si>
  <si>
    <t>Порез на добит правних лица</t>
  </si>
  <si>
    <t>Порези на лична примања и приходе од самосталне дјелатности</t>
  </si>
  <si>
    <t xml:space="preserve">Приходи од финансијске и нефинансијске имовине и позитивних курсних разлика </t>
  </si>
  <si>
    <t>Накнаде, таксе и приходи од пружања јавних услуга</t>
  </si>
  <si>
    <t>Грантови</t>
  </si>
  <si>
    <t>Трансфери између буџетских јединица</t>
  </si>
  <si>
    <t>ПРИМИЦИ</t>
  </si>
  <si>
    <t xml:space="preserve">Примици за нефинансијску имовину </t>
  </si>
  <si>
    <t>Примици од финансијске имовине</t>
  </si>
  <si>
    <t>Примици од задуживања</t>
  </si>
  <si>
    <t>Расходи за лична примања</t>
  </si>
  <si>
    <t>Расходи по основу коришћења роба и услуга</t>
  </si>
  <si>
    <t>Расходи финансирања и други финансијски трошкови</t>
  </si>
  <si>
    <t>Субвенције</t>
  </si>
  <si>
    <t>Остали расходи</t>
  </si>
  <si>
    <t>ИЗДАЦИ</t>
  </si>
  <si>
    <t>Текући расходи</t>
  </si>
  <si>
    <t>Издаци за нефинансијску имовину</t>
  </si>
  <si>
    <t>Издаци за финансијску имовину</t>
  </si>
  <si>
    <t>Издаци за отплату дугова</t>
  </si>
  <si>
    <r>
      <t xml:space="preserve">1) </t>
    </r>
    <r>
      <rPr>
        <sz val="8"/>
        <color indexed="8"/>
        <rFont val="Arial"/>
        <family val="2"/>
        <charset val="238"/>
      </rPr>
      <t>Укључени сви рачуноводствени фондови буџета Републике и корисника буџета Републике који имају властите банковне рачуне</t>
    </r>
  </si>
  <si>
    <r>
      <t>Индиректни порези</t>
    </r>
    <r>
      <rPr>
        <vertAlign val="superscript"/>
        <sz val="9"/>
        <color indexed="8"/>
        <rFont val="Arial"/>
        <family val="2"/>
        <charset val="238"/>
      </rPr>
      <t>1)</t>
    </r>
  </si>
  <si>
    <t>Финансирања и други трошкови</t>
  </si>
  <si>
    <t>Социјалне давања</t>
  </si>
  <si>
    <r>
      <t xml:space="preserve">1) </t>
    </r>
    <r>
      <rPr>
        <sz val="7.5"/>
        <color indexed="8"/>
        <rFont val="Arial"/>
        <family val="2"/>
      </rPr>
      <t>Укључени Индиректни порези ван Управе за индиректно опорезивање – заостале обавезе</t>
    </r>
  </si>
  <si>
    <t>-</t>
  </si>
  <si>
    <r>
      <t xml:space="preserve">2) </t>
    </r>
    <r>
      <rPr>
        <sz val="8"/>
        <color indexed="8"/>
        <rFont val="Arial"/>
        <family val="2"/>
        <charset val="238"/>
      </rPr>
      <t>Укључени индиректни порези ван Управе за индиректно опорезивање – заостале обавезе</t>
    </r>
  </si>
  <si>
    <t>Дознаке на име социјалне заштите које се исплаћују из буџета Републике, општина и градова</t>
  </si>
  <si>
    <r>
      <t>Доприноси за социјално осигурање</t>
    </r>
    <r>
      <rPr>
        <vertAlign val="superscript"/>
        <sz val="9"/>
        <rFont val="Arial"/>
        <family val="2"/>
        <charset val="238"/>
      </rPr>
      <t>3)</t>
    </r>
  </si>
  <si>
    <t>...</t>
  </si>
  <si>
    <r>
      <t xml:space="preserve">Дознаке на име социјалне заштите које исплаћију институције обавезног социјалног осигурања </t>
    </r>
    <r>
      <rPr>
        <vertAlign val="superscript"/>
        <sz val="9"/>
        <rFont val="Arial"/>
        <family val="2"/>
      </rPr>
      <t>4)</t>
    </r>
  </si>
  <si>
    <r>
      <t>9.2. Остварени приходи, примици, расходи и издаци буџета Републике, 2011</t>
    </r>
    <r>
      <rPr>
        <b/>
        <sz val="9"/>
        <color indexed="8"/>
        <rFont val="Arial"/>
        <family val="2"/>
      </rPr>
      <t>–</t>
    </r>
    <r>
      <rPr>
        <b/>
        <sz val="9"/>
        <color indexed="8"/>
        <rFont val="Arial"/>
        <family val="2"/>
        <charset val="238"/>
      </rPr>
      <t>2016.</t>
    </r>
    <r>
      <rPr>
        <b/>
        <vertAlign val="superscript"/>
        <sz val="9"/>
        <color indexed="8"/>
        <rFont val="Arial"/>
        <family val="2"/>
        <charset val="238"/>
      </rPr>
      <t>1)</t>
    </r>
  </si>
  <si>
    <t>357,9*</t>
  </si>
  <si>
    <t>0,9*</t>
  </si>
  <si>
    <t>1209,7*</t>
  </si>
  <si>
    <t>Доприноси за социјално осигурање</t>
  </si>
  <si>
    <t>Приход од финансијске и нефинансијке имовине и трансакција размјене између или унутар јединица власти</t>
  </si>
  <si>
    <t>Трансфери између или унутар јединица власти</t>
  </si>
  <si>
    <t>Примици за нефинансијску имовину из трансакција између или унутар јединица власти</t>
  </si>
  <si>
    <t>Остали примици</t>
  </si>
  <si>
    <t>Расходи за лична примања запослених</t>
  </si>
  <si>
    <t>Дознаке на име социјалне заштите које исплаћију институције обавезног социјалног осигурања</t>
  </si>
  <si>
    <t>Расходи финансирања, други финансијски трошкови и расходи трансакција размјене између или унутар једница власти</t>
  </si>
  <si>
    <t>Расходи по судским рјешењима</t>
  </si>
  <si>
    <t>Трансфери између или унутар једница власти</t>
  </si>
  <si>
    <t>Издаци за нефинансијску имовину из трансакција између или унутар јединица власти</t>
  </si>
  <si>
    <t>Остали издаци</t>
  </si>
  <si>
    <r>
      <t>9.3. Остварени приходи, примици, расходи и издаци буџета Републике, 2017.</t>
    </r>
    <r>
      <rPr>
        <b/>
        <vertAlign val="superscript"/>
        <sz val="9"/>
        <rFont val="Arial"/>
        <family val="2"/>
        <charset val="238"/>
      </rPr>
      <t>1)</t>
    </r>
  </si>
  <si>
    <t>9.4. Остварени приходи и расходи буџета општина и градова</t>
  </si>
  <si>
    <t>9.5. Остварени приходи, примици, расходи и издаци буџета општина и градова</t>
  </si>
  <si>
    <t>9.2. Остварени приходи, примици, расходи и издаци буџета Републике, 2011–2016.</t>
  </si>
  <si>
    <t>9.3. Остварени приходи, примици, расходи и издаци буџета Републике, 2017.</t>
  </si>
  <si>
    <r>
      <t>9.4. Остварени приходи и расходи буџета општина и градова</t>
    </r>
    <r>
      <rPr>
        <b/>
        <vertAlign val="superscript"/>
        <sz val="9"/>
        <color indexed="8"/>
        <rFont val="Arial"/>
        <family val="2"/>
        <charset val="238"/>
      </rPr>
      <t>1)</t>
    </r>
  </si>
  <si>
    <r>
      <t>Индиректни порези</t>
    </r>
    <r>
      <rPr>
        <vertAlign val="superscript"/>
        <sz val="9"/>
        <color theme="1"/>
        <rFont val="Arial"/>
        <family val="2"/>
        <charset val="238"/>
      </rPr>
      <t>2)</t>
    </r>
  </si>
  <si>
    <r>
      <t xml:space="preserve">1) </t>
    </r>
    <r>
      <rPr>
        <sz val="8"/>
        <color theme="1"/>
        <rFont val="Arial"/>
        <family val="2"/>
        <charset val="238"/>
      </rPr>
      <t>Подаци су преузети из Консолидованог периодичног извјештаја о извршењу по рачуноводственим фондовима - ПИФ и укључују све рачуноводствене фондове корисника буџета Републике који су у саставу Главне књиге трезора, као и корисника буџета Републике који имају властите банковне рачуне.</t>
    </r>
  </si>
  <si>
    <r>
      <t xml:space="preserve">2) </t>
    </r>
    <r>
      <rPr>
        <sz val="8"/>
        <color theme="1"/>
        <rFont val="Arial"/>
        <family val="2"/>
        <charset val="238"/>
      </rPr>
      <t>Укључени индиректни порези ван Управе за индиректно опорезивање – заостале обавезе (врсте прихода 715 и 716)</t>
    </r>
  </si>
  <si>
    <r>
      <t xml:space="preserve">2) </t>
    </r>
    <r>
      <rPr>
        <sz val="8"/>
        <color theme="1"/>
        <rFont val="Arial"/>
        <family val="2"/>
        <charset val="238"/>
      </rPr>
      <t xml:space="preserve"> Фонд за пензијско-инвалидско осигурање је од 01.01.2016. године у Буџету Републике Српске.</t>
    </r>
  </si>
  <si>
    <r>
      <t>9.6. Остварени приходи, примици, расходи и издаци фондова</t>
    </r>
    <r>
      <rPr>
        <b/>
        <vertAlign val="superscript"/>
        <sz val="9"/>
        <color indexed="8"/>
        <rFont val="Arial"/>
        <family val="2"/>
        <charset val="238"/>
      </rPr>
      <t>1)</t>
    </r>
  </si>
  <si>
    <t>Фонд за пензијско-инвалидско осигурање</t>
  </si>
  <si>
    <r>
      <t>ПРИХОДИ, ПРИМИЦИ ЗА НЕФИНАНСИЈСКУ И ФИНАНСИЈСКУ ИМОВИНУ И ЗАДУЖИВАЊЕ ФОНДОВА</t>
    </r>
    <r>
      <rPr>
        <vertAlign val="superscript"/>
        <sz val="9"/>
        <rFont val="Arial"/>
        <family val="2"/>
      </rPr>
      <t>2)</t>
    </r>
  </si>
  <si>
    <r>
      <t>РАСХОДИ, ИЗДАЦИ ЗА НЕФИНАНСИЈСКУ И ФИНАНСИЈСКУ ИМОВИНУ И ОТПЛАТУ ДУГОВА  ФОНДОВА</t>
    </r>
    <r>
      <rPr>
        <vertAlign val="superscript"/>
        <sz val="9"/>
        <color indexed="8"/>
        <rFont val="Arial"/>
        <family val="2"/>
      </rPr>
      <t>2)</t>
    </r>
  </si>
  <si>
    <t>9.6. Остварени приходи, примици, расходи и издаци фондова</t>
  </si>
  <si>
    <r>
      <t xml:space="preserve">1) </t>
    </r>
    <r>
      <rPr>
        <sz val="8"/>
        <color theme="1"/>
        <rFont val="Arial"/>
        <family val="2"/>
        <charset val="238"/>
      </rPr>
      <t xml:space="preserve"> У оквиру Фонда здравственог осигурања Републике Српске је и  Фонд солидарности за дијагностику и лијечење обољења, стања и повреда дјеце у иностранству, који је у децембру 2017. године остварио грантове у износу 0,944682 милиона КМ, а расходе и издатке није остварио. </t>
    </r>
  </si>
  <si>
    <r>
      <t xml:space="preserve">3) </t>
    </r>
    <r>
      <rPr>
        <sz val="8"/>
        <rFont val="Arial"/>
        <family val="2"/>
      </rPr>
      <t xml:space="preserve">Од јуна 2014. године, приходи буџета Републике укључују посебан допринос за солидарност, прописан Законом о посебном доприносу ("Службени гласник Републике Српске", бр. 52/14 и 42/15).
Oд 01.01.2016. године, допринос за пензијско и инвалидско осигурање представља приход буџета Републике, у складу са чланом 2. Закона о измјенама и допунама Закона о буџетском систему Републике Српске ("Службени гласник Републике Српске", бр. 103/15 од 16.12.2015. године),    </t>
    </r>
  </si>
  <si>
    <r>
      <rPr>
        <vertAlign val="superscript"/>
        <sz val="8"/>
        <rFont val="Arial"/>
        <family val="2"/>
      </rPr>
      <t>4)</t>
    </r>
    <r>
      <rPr>
        <sz val="8"/>
        <rFont val="Arial"/>
        <family val="2"/>
      </rPr>
      <t xml:space="preserve">  Oд 01.01.2016. године Фонд пензијско-инвалидског осигурања Републике Српске је у саставу Главне књиге трезора Републике, тако да се исплате дознака по основу пензијског осигурања врше из буџета Републике са позиције "Дознаке на име социјалне заштите које исплаћију институције обавезног социјалног осигурања".</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</si>
</sst>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00000"/>
  </numFmts>
  <fonts count="49" x14ac:knownFonts="1">
    <font>
      <sz val="11"/>
      <color theme="1"/>
      <name val="Calibri"/>
      <family val="2"/>
      <scheme val="minor"/>
    </font>
    <font>
      <sz val="11"/>
      <color indexed="18"/>
      <name val="Arial"/>
      <family val="2"/>
      <charset val="238"/>
    </font>
    <font>
      <b/>
      <sz val="13"/>
      <name val="Arial"/>
      <family val="2"/>
      <charset val="238"/>
    </font>
    <font>
      <b/>
      <vertAlign val="superscript"/>
      <sz val="9"/>
      <color indexed="8"/>
      <name val="Arial"/>
      <family val="2"/>
      <charset val="238"/>
    </font>
    <font>
      <vertAlign val="superscript"/>
      <sz val="9"/>
      <color indexed="8"/>
      <name val="Arial"/>
      <family val="2"/>
      <charset val="238"/>
    </font>
    <font>
      <sz val="8"/>
      <color indexed="8"/>
      <name val="Arial"/>
      <family val="2"/>
      <charset val="238"/>
    </font>
    <font>
      <sz val="9"/>
      <color indexed="8"/>
      <name val="Arial"/>
      <family val="2"/>
      <charset val="238"/>
    </font>
    <font>
      <u/>
      <sz val="11"/>
      <color indexed="12"/>
      <name val="Calibri"/>
      <family val="2"/>
    </font>
    <font>
      <sz val="11"/>
      <color indexed="8"/>
      <name val="Arial"/>
      <family val="2"/>
      <charset val="238"/>
    </font>
    <font>
      <sz val="9"/>
      <color indexed="8"/>
      <name val="Arial"/>
      <family val="2"/>
      <charset val="238"/>
    </font>
    <font>
      <shadow/>
      <sz val="9"/>
      <color indexed="8"/>
      <name val="Arial"/>
      <family val="2"/>
      <charset val="238"/>
    </font>
    <font>
      <b/>
      <sz val="9"/>
      <color indexed="8"/>
      <name val="Arial"/>
      <family val="2"/>
      <charset val="238"/>
    </font>
    <font>
      <sz val="8"/>
      <color indexed="8"/>
      <name val="Arial"/>
      <family val="2"/>
      <charset val="238"/>
    </font>
    <font>
      <sz val="9"/>
      <color indexed="8"/>
      <name val="Arial"/>
      <family val="2"/>
      <charset val="238"/>
    </font>
    <font>
      <b/>
      <u/>
      <sz val="7"/>
      <color indexed="12"/>
      <name val="Arial"/>
      <family val="2"/>
      <charset val="238"/>
    </font>
    <font>
      <u/>
      <sz val="10"/>
      <color indexed="12"/>
      <name val="Arial"/>
      <family val="2"/>
      <charset val="238"/>
    </font>
    <font>
      <vertAlign val="superscript"/>
      <sz val="8"/>
      <color indexed="8"/>
      <name val="Arial"/>
      <family val="2"/>
      <charset val="238"/>
    </font>
    <font>
      <sz val="9"/>
      <name val="Arial"/>
      <family val="2"/>
      <charset val="238"/>
    </font>
    <font>
      <sz val="8"/>
      <name val="Calibri"/>
      <family val="2"/>
    </font>
    <font>
      <sz val="7.5"/>
      <color indexed="8"/>
      <name val="Arial"/>
      <family val="2"/>
    </font>
    <font>
      <sz val="8"/>
      <name val="Arial"/>
      <family val="2"/>
    </font>
    <font>
      <sz val="8"/>
      <name val="Arial"/>
      <family val="2"/>
      <charset val="238"/>
    </font>
    <font>
      <b/>
      <sz val="9"/>
      <color theme="1"/>
      <name val="Arial"/>
      <family val="2"/>
    </font>
    <font>
      <b/>
      <u/>
      <sz val="9"/>
      <color indexed="12"/>
      <name val="Arial"/>
      <family val="2"/>
      <charset val="238"/>
    </font>
    <font>
      <vertAlign val="superscript"/>
      <sz val="8"/>
      <name val="Arial"/>
      <family val="2"/>
    </font>
    <font>
      <sz val="8"/>
      <color theme="1"/>
      <name val="Arial"/>
      <family val="2"/>
    </font>
    <font>
      <vertAlign val="superscript"/>
      <sz val="9"/>
      <name val="Arial"/>
      <family val="2"/>
      <charset val="238"/>
    </font>
    <font>
      <sz val="11"/>
      <name val="Arial"/>
      <family val="2"/>
    </font>
    <font>
      <sz val="9"/>
      <name val="Arial"/>
      <family val="2"/>
    </font>
    <font>
      <vertAlign val="superscript"/>
      <sz val="9"/>
      <name val="Arial"/>
      <family val="2"/>
    </font>
    <font>
      <sz val="9"/>
      <color rgb="FFFF0000"/>
      <name val="Arial"/>
      <family val="2"/>
      <charset val="238"/>
    </font>
    <font>
      <b/>
      <sz val="9"/>
      <color indexed="8"/>
      <name val="Arial"/>
      <family val="2"/>
    </font>
    <font>
      <sz val="9"/>
      <color rgb="FF000000"/>
      <name val="Arial"/>
      <family val="2"/>
    </font>
    <font>
      <sz val="9"/>
      <color rgb="FFFF0000"/>
      <name val="Arial"/>
      <family val="2"/>
    </font>
    <font>
      <sz val="9"/>
      <color theme="1"/>
      <name val="Arial"/>
      <family val="2"/>
    </font>
    <font>
      <b/>
      <sz val="9"/>
      <name val="Arial"/>
      <family val="2"/>
      <charset val="238"/>
    </font>
    <font>
      <b/>
      <vertAlign val="superscript"/>
      <sz val="9"/>
      <name val="Arial"/>
      <family val="2"/>
      <charset val="238"/>
    </font>
    <font>
      <shadow/>
      <sz val="9"/>
      <name val="Arial"/>
      <family val="2"/>
      <charset val="238"/>
    </font>
    <font>
      <sz val="9"/>
      <color theme="1"/>
      <name val="Calibri"/>
      <family val="2"/>
      <scheme val="minor"/>
    </font>
    <font>
      <sz val="11"/>
      <name val="Arial"/>
      <family val="2"/>
      <charset val="238"/>
    </font>
    <font>
      <sz val="9"/>
      <color theme="1"/>
      <name val="Arial"/>
      <family val="2"/>
      <charset val="238"/>
    </font>
    <font>
      <vertAlign val="superscript"/>
      <sz val="9"/>
      <color theme="1"/>
      <name val="Arial"/>
      <family val="2"/>
      <charset val="238"/>
    </font>
    <font>
      <shadow/>
      <sz val="9"/>
      <color theme="1"/>
      <name val="Arial"/>
      <family val="2"/>
      <charset val="238"/>
    </font>
    <font>
      <vertAlign val="superscript"/>
      <sz val="8"/>
      <color theme="1"/>
      <name val="Arial"/>
      <family val="2"/>
      <charset val="238"/>
    </font>
    <font>
      <sz val="8"/>
      <color theme="1"/>
      <name val="Arial"/>
      <family val="2"/>
      <charset val="238"/>
    </font>
    <font>
      <sz val="11"/>
      <color theme="1"/>
      <name val="Arial"/>
      <family val="2"/>
      <charset val="238"/>
    </font>
    <font>
      <sz val="9"/>
      <color indexed="8"/>
      <name val="Arial"/>
      <family val="2"/>
    </font>
    <font>
      <vertAlign val="superscript"/>
      <sz val="9"/>
      <color indexed="8"/>
      <name val="Arial"/>
      <family val="2"/>
    </font>
    <font>
      <sz val="11"/>
      <color indexed="8"/>
      <name val="Arial"/>
      <family val="2"/>
    </font>
  </fonts>
  <fills count="2">
    <fill>
      <patternFill patternType="none"/>
    </fill>
    <fill>
      <patternFill patternType="gray125"/>
    </fill>
  </fills>
  <borders count="12">
    <border>
      <left/>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style="thin">
        <color indexed="64"/>
      </bottom>
      <diagonal/>
    </border>
  </borders>
  <cellStyleXfs count="2">
    <xf numFmtId="0" fontId="0" fillId="0" borderId="0"/>
    <xf numFmtId="0" fontId="7" fillId="0" borderId="0" applyNumberFormat="0" applyFont="0" applyFill="0" applyBorder="0" applyAlignment="0" applyProtection="0">
      <alignment vertical="top"/>
      <protection locked="0"/>
    </xf>
  </cellStyleXfs>
  <cellXfs count="128">
    <xf numFmtId="0" fontId="0" fillId="0" borderId="0" xfId="0"/>
    <xf numFmtId="0" fontId="8" fillId="0" borderId="0" xfId="0" applyFont="1"/>
    <xf numFmtId="0" fontId="9" fillId="0" borderId="0" xfId="0" applyFont="1"/>
    <xf numFmtId="0" fontId="9" fillId="0" borderId="1" xfId="0" applyFont="1" applyBorder="1" applyAlignment="1">
      <alignment wrapText="1"/>
    </xf>
    <xf numFmtId="0" fontId="8" fillId="0" borderId="0" xfId="0" applyFont="1" applyBorder="1"/>
    <xf numFmtId="0" fontId="9" fillId="0" borderId="2" xfId="0" applyFont="1" applyBorder="1" applyAlignment="1">
      <alignment wrapText="1"/>
    </xf>
    <xf numFmtId="0" fontId="10" fillId="0" borderId="1" xfId="0" applyFont="1" applyBorder="1" applyAlignment="1">
      <alignment wrapText="1"/>
    </xf>
    <xf numFmtId="0" fontId="9" fillId="0" borderId="1" xfId="0" applyFont="1" applyBorder="1" applyAlignment="1">
      <alignment vertical="top"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Alignment="1">
      <alignment wrapText="1"/>
    </xf>
    <xf numFmtId="0" fontId="11" fillId="0" borderId="0" xfId="1" applyFont="1" applyAlignment="1" applyProtection="1"/>
    <xf numFmtId="0" fontId="12" fillId="0" borderId="0" xfId="0" applyFont="1" applyAlignment="1">
      <alignment horizontal="left"/>
    </xf>
    <xf numFmtId="164" fontId="9" fillId="0" borderId="0" xfId="0" applyNumberFormat="1" applyFont="1" applyBorder="1" applyAlignment="1">
      <alignment wrapText="1"/>
    </xf>
    <xf numFmtId="0" fontId="9" fillId="0" borderId="1" xfId="0" applyFont="1" applyBorder="1" applyAlignment="1">
      <alignment horizontal="left" wrapText="1" indent="1"/>
    </xf>
    <xf numFmtId="0" fontId="14" fillId="0" borderId="0" xfId="1" applyFont="1" applyAlignment="1" applyProtection="1">
      <alignment horizontal="right"/>
    </xf>
    <xf numFmtId="0" fontId="1" fillId="0" borderId="0" xfId="0" applyFont="1" applyFill="1"/>
    <xf numFmtId="0" fontId="2" fillId="0" borderId="0" xfId="0" applyFont="1" applyFill="1"/>
    <xf numFmtId="0" fontId="15" fillId="0" borderId="0" xfId="1" quotePrefix="1" applyFont="1" applyFill="1" applyAlignment="1" applyProtection="1"/>
    <xf numFmtId="0" fontId="9" fillId="0" borderId="5" xfId="0" applyFont="1" applyBorder="1" applyAlignment="1">
      <alignment vertical="top" wrapText="1"/>
    </xf>
    <xf numFmtId="0" fontId="9" fillId="0" borderId="6" xfId="0" applyFont="1" applyBorder="1" applyAlignment="1">
      <alignment vertical="top" wrapText="1"/>
    </xf>
    <xf numFmtId="0" fontId="9" fillId="0" borderId="1" xfId="0" applyFont="1" applyBorder="1" applyAlignment="1">
      <alignment horizontal="left" wrapText="1" indent="3"/>
    </xf>
    <xf numFmtId="0" fontId="10" fillId="0" borderId="1" xfId="0" applyFont="1" applyBorder="1" applyAlignment="1">
      <alignment horizontal="justify" wrapText="1"/>
    </xf>
    <xf numFmtId="0" fontId="10" fillId="0" borderId="1" xfId="0" applyFont="1" applyBorder="1" applyAlignment="1">
      <alignment vertical="top" wrapText="1"/>
    </xf>
    <xf numFmtId="0" fontId="16" fillId="0" borderId="0" xfId="0" applyFont="1" applyAlignment="1"/>
    <xf numFmtId="0" fontId="12" fillId="0" borderId="0" xfId="0" applyFont="1" applyAlignment="1"/>
    <xf numFmtId="0" fontId="9" fillId="0" borderId="1" xfId="1" applyFont="1" applyBorder="1" applyAlignment="1" applyProtection="1">
      <alignment horizontal="left" wrapText="1" indent="1"/>
    </xf>
    <xf numFmtId="164" fontId="13" fillId="0" borderId="0" xfId="0" applyNumberFormat="1" applyFont="1" applyAlignment="1">
      <alignment wrapText="1"/>
    </xf>
    <xf numFmtId="164" fontId="13" fillId="0" borderId="0" xfId="0" applyNumberFormat="1" applyFont="1" applyBorder="1" applyAlignment="1">
      <alignment wrapText="1"/>
    </xf>
    <xf numFmtId="164" fontId="9" fillId="0" borderId="0" xfId="0" applyNumberFormat="1" applyFont="1" applyAlignment="1">
      <alignment wrapText="1"/>
    </xf>
    <xf numFmtId="164" fontId="9" fillId="0" borderId="0" xfId="0" applyNumberFormat="1" applyFont="1" applyAlignment="1">
      <alignment vertical="top" wrapText="1"/>
    </xf>
    <xf numFmtId="164" fontId="9" fillId="0" borderId="0" xfId="0" applyNumberFormat="1" applyFont="1" applyBorder="1" applyAlignment="1">
      <alignment vertical="top" wrapText="1"/>
    </xf>
    <xf numFmtId="164" fontId="13" fillId="0" borderId="0" xfId="0" applyNumberFormat="1" applyFont="1" applyAlignment="1">
      <alignment vertical="top" wrapText="1"/>
    </xf>
    <xf numFmtId="164" fontId="13" fillId="0" borderId="0" xfId="0" applyNumberFormat="1" applyFont="1" applyBorder="1" applyAlignment="1">
      <alignment vertical="top" wrapText="1"/>
    </xf>
    <xf numFmtId="164" fontId="13" fillId="0" borderId="0" xfId="0" applyNumberFormat="1" applyFont="1" applyAlignment="1">
      <alignment vertical="center" wrapText="1"/>
    </xf>
    <xf numFmtId="164" fontId="13" fillId="0" borderId="0" xfId="0" applyNumberFormat="1" applyFont="1" applyBorder="1" applyAlignment="1">
      <alignment vertical="center" wrapText="1"/>
    </xf>
    <xf numFmtId="164" fontId="6" fillId="0" borderId="0" xfId="0" applyNumberFormat="1" applyFont="1" applyBorder="1" applyAlignment="1">
      <alignment wrapText="1"/>
    </xf>
    <xf numFmtId="164" fontId="6" fillId="0" borderId="0" xfId="0" applyNumberFormat="1" applyFont="1" applyFill="1" applyBorder="1" applyAlignment="1">
      <alignment wrapText="1"/>
    </xf>
    <xf numFmtId="164" fontId="6" fillId="0" borderId="0" xfId="0" applyNumberFormat="1" applyFont="1" applyBorder="1" applyAlignment="1">
      <alignment vertical="top" wrapText="1"/>
    </xf>
    <xf numFmtId="164" fontId="6" fillId="0" borderId="0" xfId="0" applyNumberFormat="1" applyFont="1" applyBorder="1" applyAlignment="1">
      <alignment vertical="center" wrapText="1"/>
    </xf>
    <xf numFmtId="0" fontId="15" fillId="0" borderId="0" xfId="1" applyFont="1" applyFill="1" applyAlignment="1" applyProtection="1"/>
    <xf numFmtId="0" fontId="6" fillId="0" borderId="1" xfId="0" applyFont="1" applyBorder="1" applyAlignment="1">
      <alignment horizontal="left" wrapText="1" indent="3"/>
    </xf>
    <xf numFmtId="0" fontId="6" fillId="0" borderId="1" xfId="0" applyFont="1" applyBorder="1" applyAlignment="1">
      <alignment horizontal="left" wrapText="1" indent="1"/>
    </xf>
    <xf numFmtId="0" fontId="6" fillId="0" borderId="1" xfId="0" applyFont="1" applyBorder="1" applyAlignment="1">
      <alignment vertical="top" wrapText="1"/>
    </xf>
    <xf numFmtId="0" fontId="6" fillId="0" borderId="1" xfId="0" applyFont="1" applyBorder="1" applyAlignment="1">
      <alignment wrapText="1"/>
    </xf>
    <xf numFmtId="0" fontId="6" fillId="0" borderId="1" xfId="0" applyFont="1" applyBorder="1" applyAlignment="1">
      <alignment horizontal="left" wrapText="1"/>
    </xf>
    <xf numFmtId="0" fontId="5" fillId="0" borderId="0" xfId="0" applyFont="1" applyAlignment="1"/>
    <xf numFmtId="0" fontId="22" fillId="0" borderId="0" xfId="0" applyFont="1"/>
    <xf numFmtId="0" fontId="6" fillId="0" borderId="1" xfId="1" applyFont="1" applyBorder="1" applyAlignment="1" applyProtection="1">
      <alignment horizontal="left" wrapText="1" indent="1"/>
    </xf>
    <xf numFmtId="164" fontId="13" fillId="0" borderId="0" xfId="0" applyNumberFormat="1" applyFont="1" applyAlignment="1">
      <alignment horizontal="right" wrapText="1"/>
    </xf>
    <xf numFmtId="164" fontId="13" fillId="0" borderId="0" xfId="0" applyNumberFormat="1" applyFont="1" applyAlignment="1">
      <alignment horizontal="right" vertical="top" wrapText="1"/>
    </xf>
    <xf numFmtId="0" fontId="8" fillId="0" borderId="0" xfId="0" applyFont="1" applyAlignment="1">
      <alignment vertical="top"/>
    </xf>
    <xf numFmtId="0" fontId="8" fillId="0" borderId="0" xfId="0" applyFont="1" applyFill="1"/>
    <xf numFmtId="164" fontId="13" fillId="0" borderId="0" xfId="0" applyNumberFormat="1" applyFont="1" applyFill="1" applyAlignment="1">
      <alignment horizontal="right" wrapText="1"/>
    </xf>
    <xf numFmtId="0" fontId="6" fillId="0" borderId="8" xfId="0" applyFont="1" applyBorder="1" applyAlignment="1">
      <alignment horizontal="centerContinuous" vertical="center" wrapText="1"/>
    </xf>
    <xf numFmtId="0" fontId="9" fillId="0" borderId="8" xfId="0" applyFont="1" applyBorder="1" applyAlignment="1">
      <alignment horizontal="centerContinuous" vertical="center" wrapText="1"/>
    </xf>
    <xf numFmtId="0" fontId="6" fillId="0" borderId="6" xfId="0" applyFont="1" applyBorder="1" applyAlignment="1">
      <alignment horizontal="left"/>
    </xf>
    <xf numFmtId="0" fontId="6" fillId="0" borderId="5" xfId="0" applyFont="1" applyBorder="1" applyAlignment="1">
      <alignment vertical="top" wrapText="1"/>
    </xf>
    <xf numFmtId="0" fontId="6" fillId="0" borderId="3" xfId="0" applyFont="1" applyBorder="1" applyAlignment="1">
      <alignment horizontal="center" vertical="center" wrapText="1"/>
    </xf>
    <xf numFmtId="0" fontId="6" fillId="0" borderId="7" xfId="0" applyFont="1" applyBorder="1" applyAlignment="1">
      <alignment horizontal="centerContinuous" vertical="center"/>
    </xf>
    <xf numFmtId="0" fontId="6" fillId="0" borderId="8" xfId="0" applyFont="1" applyBorder="1" applyAlignment="1">
      <alignment horizontal="centerContinuous" vertical="center"/>
    </xf>
    <xf numFmtId="0" fontId="23" fillId="0" borderId="8" xfId="1" applyFont="1" applyBorder="1" applyAlignment="1" applyProtection="1">
      <alignment horizontal="centerContinuous" vertical="center"/>
    </xf>
    <xf numFmtId="0" fontId="6" fillId="0" borderId="9" xfId="0" applyFont="1" applyBorder="1" applyAlignment="1">
      <alignment horizontal="centerContinuous" vertical="center"/>
    </xf>
    <xf numFmtId="0" fontId="6" fillId="0" borderId="10" xfId="0" applyFont="1" applyBorder="1" applyAlignment="1">
      <alignment horizontal="centerContinuous" vertical="center"/>
    </xf>
    <xf numFmtId="0" fontId="23" fillId="0" borderId="10" xfId="1" applyFont="1" applyBorder="1" applyAlignment="1" applyProtection="1">
      <alignment horizontal="centerContinuous" vertical="center"/>
    </xf>
    <xf numFmtId="0" fontId="6" fillId="0" borderId="4" xfId="0" applyFont="1" applyBorder="1" applyAlignment="1">
      <alignment horizontal="center" vertical="center" wrapText="1"/>
    </xf>
    <xf numFmtId="164" fontId="17" fillId="0" borderId="0" xfId="0" applyNumberFormat="1" applyFont="1" applyAlignment="1">
      <alignment horizontal="right" wrapText="1"/>
    </xf>
    <xf numFmtId="164" fontId="6" fillId="0" borderId="0" xfId="0" applyNumberFormat="1" applyFont="1" applyAlignment="1">
      <alignment wrapText="1"/>
    </xf>
    <xf numFmtId="0" fontId="25" fillId="0" borderId="0" xfId="0" applyFont="1" applyFill="1" applyAlignment="1" applyProtection="1">
      <alignment horizontal="left" vertical="center" wrapText="1"/>
      <protection locked="0"/>
    </xf>
    <xf numFmtId="0" fontId="17" fillId="0" borderId="1" xfId="1" applyFont="1" applyBorder="1" applyAlignment="1" applyProtection="1">
      <alignment horizontal="left" wrapText="1" indent="1"/>
    </xf>
    <xf numFmtId="164" fontId="6" fillId="0" borderId="0" xfId="0" applyNumberFormat="1" applyFont="1" applyFill="1" applyAlignment="1">
      <alignment wrapText="1"/>
    </xf>
    <xf numFmtId="164" fontId="13" fillId="0" borderId="0" xfId="0" applyNumberFormat="1" applyFont="1" applyFill="1" applyAlignment="1">
      <alignment wrapText="1"/>
    </xf>
    <xf numFmtId="164" fontId="6" fillId="0" borderId="0" xfId="0" applyNumberFormat="1" applyFont="1" applyFill="1" applyAlignment="1">
      <alignment vertical="top" wrapText="1"/>
    </xf>
    <xf numFmtId="164" fontId="17" fillId="0" borderId="0" xfId="0" applyNumberFormat="1" applyFont="1" applyFill="1" applyAlignment="1">
      <alignment wrapText="1"/>
    </xf>
    <xf numFmtId="164" fontId="6" fillId="0" borderId="0" xfId="0" applyNumberFormat="1" applyFont="1" applyAlignment="1">
      <alignment horizontal="right" wrapText="1"/>
    </xf>
    <xf numFmtId="0" fontId="27" fillId="0" borderId="0" xfId="0" applyFont="1"/>
    <xf numFmtId="0" fontId="28" fillId="0" borderId="1" xfId="0" applyFont="1" applyBorder="1" applyAlignment="1">
      <alignment horizontal="left" wrapText="1" indent="1"/>
    </xf>
    <xf numFmtId="164" fontId="30" fillId="0" borderId="0" xfId="0" applyNumberFormat="1" applyFont="1" applyAlignment="1">
      <alignment horizontal="right" wrapText="1"/>
    </xf>
    <xf numFmtId="164" fontId="6" fillId="0" borderId="0" xfId="0" applyNumberFormat="1" applyFont="1" applyFill="1" applyAlignment="1">
      <alignment horizontal="right" wrapText="1"/>
    </xf>
    <xf numFmtId="164" fontId="6" fillId="0" borderId="0" xfId="0" applyNumberFormat="1" applyFont="1" applyAlignment="1">
      <alignment horizontal="right" vertical="top" wrapText="1"/>
    </xf>
    <xf numFmtId="0" fontId="32" fillId="0" borderId="0" xfId="0" applyFont="1" applyAlignment="1">
      <alignment horizontal="right" vertical="center" wrapText="1"/>
    </xf>
    <xf numFmtId="0" fontId="0" fillId="0" borderId="0" xfId="0" applyAlignment="1">
      <alignment wrapText="1"/>
    </xf>
    <xf numFmtId="0" fontId="33" fillId="0" borderId="0" xfId="0" applyFont="1" applyAlignment="1">
      <alignment horizontal="right" vertical="center" wrapText="1"/>
    </xf>
    <xf numFmtId="0" fontId="34" fillId="0" borderId="0" xfId="0" applyFont="1" applyAlignment="1">
      <alignment horizontal="right" vertical="center" wrapText="1"/>
    </xf>
    <xf numFmtId="0" fontId="35" fillId="0" borderId="0" xfId="1" applyFont="1" applyFill="1" applyAlignment="1" applyProtection="1"/>
    <xf numFmtId="0" fontId="6" fillId="0" borderId="0" xfId="0" applyNumberFormat="1" applyFont="1"/>
    <xf numFmtId="0" fontId="21" fillId="0" borderId="0" xfId="0" applyFont="1" applyFill="1" applyAlignment="1">
      <alignment horizontal="left"/>
    </xf>
    <xf numFmtId="0" fontId="17" fillId="0" borderId="1" xfId="0" applyFont="1" applyFill="1" applyBorder="1" applyAlignment="1">
      <alignment wrapText="1"/>
    </xf>
    <xf numFmtId="0" fontId="17" fillId="0" borderId="1" xfId="0" applyFont="1" applyFill="1" applyBorder="1" applyAlignment="1">
      <alignment vertical="top" wrapText="1"/>
    </xf>
    <xf numFmtId="0" fontId="37" fillId="0" borderId="1" xfId="0" applyFont="1" applyFill="1" applyBorder="1" applyAlignment="1">
      <alignment wrapText="1"/>
    </xf>
    <xf numFmtId="0" fontId="17" fillId="0" borderId="1" xfId="0" applyFont="1" applyFill="1" applyBorder="1" applyAlignment="1">
      <alignment horizontal="left" wrapText="1" indent="1"/>
    </xf>
    <xf numFmtId="0" fontId="17" fillId="0" borderId="1" xfId="0" applyFont="1" applyFill="1" applyBorder="1" applyAlignment="1">
      <alignment horizontal="left" wrapText="1" indent="3"/>
    </xf>
    <xf numFmtId="166" fontId="0" fillId="0" borderId="0" xfId="0" applyNumberFormat="1"/>
    <xf numFmtId="0" fontId="17" fillId="0" borderId="0" xfId="0" applyFont="1" applyFill="1"/>
    <xf numFmtId="165" fontId="6" fillId="0" borderId="0" xfId="0" applyNumberFormat="1" applyFont="1"/>
    <xf numFmtId="0" fontId="38" fillId="0" borderId="0" xfId="0" applyFont="1"/>
    <xf numFmtId="0" fontId="17" fillId="0" borderId="0" xfId="0" applyFont="1" applyFill="1" applyAlignment="1" applyProtection="1">
      <alignment horizontal="left" vertical="center" wrapText="1"/>
      <protection locked="0"/>
    </xf>
    <xf numFmtId="165" fontId="34" fillId="0" borderId="0" xfId="0" applyNumberFormat="1" applyFont="1" applyFill="1" applyAlignment="1" applyProtection="1">
      <alignment horizontal="left" vertical="center" wrapText="1"/>
      <protection locked="0"/>
    </xf>
    <xf numFmtId="0" fontId="17" fillId="0" borderId="0" xfId="0" applyFont="1" applyFill="1" applyAlignment="1"/>
    <xf numFmtId="0" fontId="39" fillId="0" borderId="0" xfId="0" applyFont="1" applyFill="1"/>
    <xf numFmtId="165" fontId="8" fillId="0" borderId="0" xfId="0" applyNumberFormat="1" applyFont="1"/>
    <xf numFmtId="0" fontId="17" fillId="0" borderId="11" xfId="0" applyFont="1" applyFill="1" applyBorder="1" applyAlignment="1">
      <alignment horizontal="left"/>
    </xf>
    <xf numFmtId="0" fontId="6" fillId="0" borderId="7" xfId="0" applyFont="1" applyBorder="1" applyAlignment="1">
      <alignment horizontal="center" vertical="center" wrapText="1"/>
    </xf>
    <xf numFmtId="164" fontId="17" fillId="0" borderId="0" xfId="0" applyNumberFormat="1" applyFont="1" applyFill="1" applyAlignment="1">
      <alignment horizontal="right" wrapText="1"/>
    </xf>
    <xf numFmtId="0" fontId="40" fillId="0" borderId="1" xfId="0" applyFont="1" applyFill="1" applyBorder="1" applyAlignment="1">
      <alignment horizontal="left" wrapText="1" indent="3"/>
    </xf>
    <xf numFmtId="0" fontId="40" fillId="0" borderId="1" xfId="1" applyFont="1" applyFill="1" applyBorder="1" applyAlignment="1" applyProtection="1">
      <alignment horizontal="left" wrapText="1" indent="1"/>
    </xf>
    <xf numFmtId="0" fontId="40" fillId="0" borderId="1" xfId="0" applyFont="1" applyFill="1" applyBorder="1" applyAlignment="1">
      <alignment horizontal="left" wrapText="1" indent="1"/>
    </xf>
    <xf numFmtId="0" fontId="40" fillId="0" borderId="1" xfId="0" applyFont="1" applyFill="1" applyBorder="1" applyAlignment="1">
      <alignment wrapText="1"/>
    </xf>
    <xf numFmtId="0" fontId="42" fillId="0" borderId="1" xfId="0" applyFont="1" applyFill="1" applyBorder="1" applyAlignment="1">
      <alignment wrapText="1"/>
    </xf>
    <xf numFmtId="0" fontId="40" fillId="0" borderId="1" xfId="0" applyFont="1" applyFill="1" applyBorder="1" applyAlignment="1">
      <alignment vertical="top" wrapText="1"/>
    </xf>
    <xf numFmtId="0" fontId="40" fillId="0" borderId="1" xfId="0" applyFont="1" applyFill="1" applyBorder="1" applyAlignment="1">
      <alignment horizontal="left" wrapText="1"/>
    </xf>
    <xf numFmtId="164" fontId="40" fillId="0" borderId="0" xfId="0" applyNumberFormat="1" applyFont="1" applyAlignment="1">
      <alignment wrapText="1"/>
    </xf>
    <xf numFmtId="0" fontId="40" fillId="0" borderId="1" xfId="0" applyFont="1" applyBorder="1" applyAlignment="1">
      <alignment vertical="top" wrapText="1"/>
    </xf>
    <xf numFmtId="0" fontId="40" fillId="0" borderId="0" xfId="0" applyFont="1"/>
    <xf numFmtId="0" fontId="45" fillId="0" borderId="0" xfId="0" applyFont="1" applyBorder="1"/>
    <xf numFmtId="0" fontId="45" fillId="0" borderId="0" xfId="0" applyFont="1"/>
    <xf numFmtId="0" fontId="17" fillId="0" borderId="1" xfId="0" applyFont="1" applyBorder="1" applyAlignment="1">
      <alignment wrapText="1"/>
    </xf>
    <xf numFmtId="0" fontId="28" fillId="0" borderId="2" xfId="0" applyFont="1" applyBorder="1" applyAlignment="1">
      <alignment wrapText="1"/>
    </xf>
    <xf numFmtId="0" fontId="46" fillId="0" borderId="1" xfId="0" applyFont="1" applyBorder="1" applyAlignment="1">
      <alignment wrapText="1"/>
    </xf>
    <xf numFmtId="0" fontId="48" fillId="0" borderId="0" xfId="0" applyFont="1"/>
    <xf numFmtId="164" fontId="6" fillId="0" borderId="0" xfId="0" applyNumberFormat="1" applyFont="1" applyAlignment="1">
      <alignment vertical="center" wrapText="1"/>
    </xf>
    <xf numFmtId="164" fontId="46" fillId="0" borderId="0" xfId="0" applyNumberFormat="1" applyFont="1" applyAlignment="1">
      <alignment vertical="center" wrapText="1"/>
    </xf>
    <xf numFmtId="0" fontId="24" fillId="0" borderId="0" xfId="0" applyFont="1" applyFill="1" applyAlignment="1">
      <alignment horizontal="left" wrapText="1"/>
    </xf>
    <xf numFmtId="0" fontId="20" fillId="0" borderId="0" xfId="0" applyFont="1" applyFill="1" applyAlignment="1" applyProtection="1">
      <alignment horizontal="left" vertical="center" wrapText="1"/>
      <protection locked="0"/>
    </xf>
    <xf numFmtId="0" fontId="43" fillId="0" borderId="0" xfId="0" applyFont="1" applyFill="1" applyAlignment="1">
      <alignment horizontal="justify" wrapText="1"/>
    </xf>
    <xf numFmtId="0" fontId="43" fillId="0" borderId="0" xfId="0" applyFont="1" applyFill="1" applyAlignment="1">
      <alignment horizontal="left" wrapText="1"/>
    </xf>
    <xf numFmtId="0" fontId="43" fillId="0" borderId="0" xfId="0" applyFont="1" applyAlignment="1">
      <alignment horizontal="justify" vertical="center" wrapText="1"/>
    </xf>
    <xf numFmtId="0" fontId="43" fillId="0" borderId="0" xfId="0" applyFont="1" applyAlignment="1">
      <alignment horizontal="left" vertical="center" wrapText="1"/>
    </xf>
  </cellXfs>
  <cellStyles count="2">
    <cellStyle name="Hyperlink" xfId="1" builtinId="8" customBuilti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0.bin"/><Relationship Id="rId3" Type="http://schemas.openxmlformats.org/officeDocument/2006/relationships/printerSettings" Target="../printerSettings/printerSettings15.bin"/><Relationship Id="rId7" Type="http://schemas.openxmlformats.org/officeDocument/2006/relationships/printerSettings" Target="../printerSettings/printerSettings19.bin"/><Relationship Id="rId12" Type="http://schemas.openxmlformats.org/officeDocument/2006/relationships/printerSettings" Target="../printerSettings/printerSettings24.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11" Type="http://schemas.openxmlformats.org/officeDocument/2006/relationships/printerSettings" Target="../printerSettings/printerSettings23.bin"/><Relationship Id="rId5" Type="http://schemas.openxmlformats.org/officeDocument/2006/relationships/printerSettings" Target="../printerSettings/printerSettings17.bin"/><Relationship Id="rId10" Type="http://schemas.openxmlformats.org/officeDocument/2006/relationships/printerSettings" Target="../printerSettings/printerSettings22.bin"/><Relationship Id="rId4" Type="http://schemas.openxmlformats.org/officeDocument/2006/relationships/printerSettings" Target="../printerSettings/printerSettings16.bin"/><Relationship Id="rId9"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2.bin"/><Relationship Id="rId3" Type="http://schemas.openxmlformats.org/officeDocument/2006/relationships/printerSettings" Target="../printerSettings/printerSettings27.bin"/><Relationship Id="rId7" Type="http://schemas.openxmlformats.org/officeDocument/2006/relationships/printerSettings" Target="../printerSettings/printerSettings31.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 Id="rId9"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42.bin"/><Relationship Id="rId3" Type="http://schemas.openxmlformats.org/officeDocument/2006/relationships/printerSettings" Target="../printerSettings/printerSettings37.bin"/><Relationship Id="rId7" Type="http://schemas.openxmlformats.org/officeDocument/2006/relationships/printerSettings" Target="../printerSettings/printerSettings41.bin"/><Relationship Id="rId12" Type="http://schemas.openxmlformats.org/officeDocument/2006/relationships/printerSettings" Target="../printerSettings/printerSettings46.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6" Type="http://schemas.openxmlformats.org/officeDocument/2006/relationships/printerSettings" Target="../printerSettings/printerSettings40.bin"/><Relationship Id="rId11" Type="http://schemas.openxmlformats.org/officeDocument/2006/relationships/printerSettings" Target="../printerSettings/printerSettings45.bin"/><Relationship Id="rId5" Type="http://schemas.openxmlformats.org/officeDocument/2006/relationships/printerSettings" Target="../printerSettings/printerSettings39.bin"/><Relationship Id="rId10" Type="http://schemas.openxmlformats.org/officeDocument/2006/relationships/printerSettings" Target="../printerSettings/printerSettings44.bin"/><Relationship Id="rId4" Type="http://schemas.openxmlformats.org/officeDocument/2006/relationships/printerSettings" Target="../printerSettings/printerSettings38.bin"/><Relationship Id="rId9" Type="http://schemas.openxmlformats.org/officeDocument/2006/relationships/printerSettings" Target="../printerSettings/printerSettings43.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54.bin"/><Relationship Id="rId3" Type="http://schemas.openxmlformats.org/officeDocument/2006/relationships/printerSettings" Target="../printerSettings/printerSettings49.bin"/><Relationship Id="rId7" Type="http://schemas.openxmlformats.org/officeDocument/2006/relationships/printerSettings" Target="../printerSettings/printerSettings53.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 Id="rId6" Type="http://schemas.openxmlformats.org/officeDocument/2006/relationships/printerSettings" Target="../printerSettings/printerSettings52.bin"/><Relationship Id="rId5" Type="http://schemas.openxmlformats.org/officeDocument/2006/relationships/printerSettings" Target="../printerSettings/printerSettings51.bin"/><Relationship Id="rId4" Type="http://schemas.openxmlformats.org/officeDocument/2006/relationships/printerSettings" Target="../printerSettings/printerSettings50.bin"/><Relationship Id="rId9" Type="http://schemas.openxmlformats.org/officeDocument/2006/relationships/printerSettings" Target="../printerSettings/printerSettings55.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63.bin"/><Relationship Id="rId3" Type="http://schemas.openxmlformats.org/officeDocument/2006/relationships/printerSettings" Target="../printerSettings/printerSettings58.bin"/><Relationship Id="rId7" Type="http://schemas.openxmlformats.org/officeDocument/2006/relationships/printerSettings" Target="../printerSettings/printerSettings62.bin"/><Relationship Id="rId12" Type="http://schemas.openxmlformats.org/officeDocument/2006/relationships/printerSettings" Target="../printerSettings/printerSettings67.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 Id="rId6" Type="http://schemas.openxmlformats.org/officeDocument/2006/relationships/printerSettings" Target="../printerSettings/printerSettings61.bin"/><Relationship Id="rId11" Type="http://schemas.openxmlformats.org/officeDocument/2006/relationships/printerSettings" Target="../printerSettings/printerSettings66.bin"/><Relationship Id="rId5" Type="http://schemas.openxmlformats.org/officeDocument/2006/relationships/printerSettings" Target="../printerSettings/printerSettings60.bin"/><Relationship Id="rId10" Type="http://schemas.openxmlformats.org/officeDocument/2006/relationships/printerSettings" Target="../printerSettings/printerSettings65.bin"/><Relationship Id="rId4" Type="http://schemas.openxmlformats.org/officeDocument/2006/relationships/printerSettings" Target="../printerSettings/printerSettings59.bin"/><Relationship Id="rId9" Type="http://schemas.openxmlformats.org/officeDocument/2006/relationships/printerSettings" Target="../printerSettings/printerSettings6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ASAPSheetIndex"/>
  <dimension ref="A1:A7"/>
  <sheetViews>
    <sheetView tabSelected="1" workbookViewId="0">
      <selection activeCell="A7" sqref="A7"/>
    </sheetView>
  </sheetViews>
  <sheetFormatPr defaultRowHeight="14.25" x14ac:dyDescent="0.2"/>
  <cols>
    <col min="1" max="1" width="104.7109375" style="16" customWidth="1"/>
    <col min="2" max="16384" width="9.140625" style="16"/>
  </cols>
  <sheetData>
    <row r="1" spans="1:1" ht="20.100000000000001" customHeight="1" x14ac:dyDescent="0.25">
      <c r="A1" s="17" t="s">
        <v>41</v>
      </c>
    </row>
    <row r="2" spans="1:1" ht="20.100000000000001" customHeight="1" x14ac:dyDescent="0.2">
      <c r="A2" s="18" t="s">
        <v>42</v>
      </c>
    </row>
    <row r="3" spans="1:1" ht="20.100000000000001" customHeight="1" x14ac:dyDescent="0.2">
      <c r="A3" s="40" t="s">
        <v>93</v>
      </c>
    </row>
    <row r="4" spans="1:1" ht="20.100000000000001" customHeight="1" x14ac:dyDescent="0.2">
      <c r="A4" s="40" t="s">
        <v>94</v>
      </c>
    </row>
    <row r="5" spans="1:1" ht="20.100000000000001" customHeight="1" x14ac:dyDescent="0.2">
      <c r="A5" s="18" t="s">
        <v>91</v>
      </c>
    </row>
    <row r="6" spans="1:1" ht="20.100000000000001" customHeight="1" x14ac:dyDescent="0.2">
      <c r="A6" s="40" t="s">
        <v>92</v>
      </c>
    </row>
    <row r="7" spans="1:1" ht="20.100000000000001" customHeight="1" x14ac:dyDescent="0.2">
      <c r="A7" s="18" t="s">
        <v>104</v>
      </c>
    </row>
  </sheetData>
  <customSheetViews>
    <customSheetView guid="{6FD52BB2-FE9F-4B12-AC90-58CF35BF9213}">
      <pageMargins left="0.70866141732283472" right="0.70866141732283472" top="0.74803149606299213" bottom="0.74803149606299213" header="0.31496062992125984" footer="0.31496062992125984"/>
      <pageSetup paperSize="9" orientation="portrait" r:id="rId1"/>
      <headerFooter>
        <oddFooter>&amp;L&amp;"Arial,Regular"&amp;8Статистички годишњак Републике Српске&amp;C&amp;"Arial,Regular"&amp;8Стр. &amp;P од &amp;N</oddFooter>
      </headerFooter>
    </customSheetView>
    <customSheetView guid="{0A089031-E044-448A-B3AC-98176180C6AA}">
      <selection activeCell="A12" sqref="A12"/>
      <pageMargins left="0.70866141732283472" right="0.70866141732283472" top="0.74803149606299213" bottom="0.74803149606299213" header="0.31496062992125984" footer="0.31496062992125984"/>
      <pageSetup paperSize="9" orientation="portrait" r:id="rId2"/>
      <headerFooter>
        <oddFooter>&amp;L&amp;"Arial,Regular"&amp;8Статистички годишњак Републике Српске&amp;C&amp;"Arial,Regular"&amp;8Стр. &amp;P од &amp;N</oddFooter>
      </headerFooter>
    </customSheetView>
    <customSheetView guid="{2CC115F7-EFF9-47FA-90D9-836180EDBD25}">
      <selection activeCell="A12" sqref="A12"/>
      <pageMargins left="0.70866141732283472" right="0.70866141732283472" top="0.74803149606299213" bottom="0.74803149606299213" header="0.31496062992125984" footer="0.31496062992125984"/>
      <pageSetup paperSize="9" orientation="portrait" r:id="rId3"/>
      <headerFooter>
        <oddFooter>&amp;L&amp;"Arial,Regular"&amp;8Статистички годишњак Републике Српске 2016&amp;C&amp;"Arial,Regular"&amp;8Стр. &amp;P од &amp;N</oddFooter>
      </headerFooter>
    </customSheetView>
    <customSheetView guid="{A5DA1AA6-BBE8-4B37-9307-A3E21A6472DA}">
      <selection activeCell="A12" sqref="A12"/>
      <pageMargins left="0.70866141732283472" right="0.70866141732283472" top="0.74803149606299213" bottom="0.74803149606299213" header="0.31496062992125984" footer="0.31496062992125984"/>
      <pageSetup paperSize="9" orientation="portrait" r:id="rId4"/>
      <headerFooter>
        <oddFooter>&amp;L&amp;"Arial,Regular"&amp;8Статистички годишњак Републике Српске 2016&amp;C&amp;"Arial,Regular"&amp;8Стр. &amp;P од &amp;N</oddFooter>
      </headerFooter>
    </customSheetView>
    <customSheetView guid="{343BB58D-21D5-4BBC-8230-0DF52418D556}" showPageBreaks="1">
      <pageMargins left="0.70866141732283472" right="0.70866141732283472" top="0.74803149606299213" bottom="0.74803149606299213" header="0.31496062992125984" footer="0.31496062992125984"/>
      <pageSetup paperSize="9" orientation="portrait" r:id="rId5"/>
      <headerFooter>
        <oddFooter>&amp;L&amp;"Arial,Regular"&amp;8Статистички годишњак Републике Српске 2016&amp;C&amp;"Arial,Regular"&amp;8Стр. &amp;P од &amp;N</oddFooter>
      </headerFooter>
    </customSheetView>
    <customSheetView guid="{0E0F3E5E-FF05-4F9A-A553-8C788B3942D1}">
      <selection activeCell="C17" sqref="C17"/>
      <pageMargins left="0.7" right="0.7" top="0.75" bottom="0.75" header="0.3" footer="0.3"/>
      <pageSetup paperSize="9" orientation="portrait" r:id="rId6"/>
      <headerFooter>
        <oddFooter>&amp;L&amp;"Arial,Regular"&amp;8Статистички годишњак Републике Српске 2010&amp;C&amp;"Arial,Regular"&amp;8Стр. &amp;P од &amp;N</oddFooter>
      </headerFooter>
    </customSheetView>
    <customSheetView guid="{CC4A2206-FAF7-4506-8D37-D38AA7B85C36}">
      <selection activeCell="A12" sqref="A12"/>
      <pageMargins left="0.7" right="0.7" top="0.75" bottom="0.75" header="0.3" footer="0.3"/>
      <pageSetup paperSize="9" orientation="portrait" r:id="rId7"/>
      <headerFooter>
        <oddFooter>&amp;L&amp;"Arial,Regular"&amp;8Статистички годишњак Републике Српске 2010&amp;C&amp;"Arial,Regular"&amp;8Стр. &amp;P од &amp;N</oddFooter>
      </headerFooter>
    </customSheetView>
    <customSheetView guid="{82F0BF9F-838D-4358-82A6-BC209B1E0F1C}" showRuler="0">
      <selection activeCell="A11" sqref="A11"/>
      <pageMargins left="0.7" right="0.7" top="0.75" bottom="0.75" header="0.3" footer="0.3"/>
      <pageSetup paperSize="9" orientation="portrait" r:id="rId8"/>
      <headerFooter alignWithMargins="0">
        <oddFooter>&amp;L&amp;"Arial,Regular"&amp;8Статистички годишњак Републике Српске 2010&amp;C&amp;"Arial,Regular"&amp;8Стр. &amp;P од &amp;N</oddFooter>
      </headerFooter>
    </customSheetView>
    <customSheetView guid="{01D55346-8269-49E7-B79E-EBC51FAF56D6}">
      <selection activeCell="A12" sqref="A12"/>
      <pageMargins left="0.70866141732283472" right="0.70866141732283472" top="0.74803149606299213" bottom="0.74803149606299213" header="0.31496062992125984" footer="0.31496062992125984"/>
      <pageSetup paperSize="9" orientation="portrait" r:id="rId9"/>
      <headerFooter>
        <oddFooter>&amp;L&amp;"Arial,Regular"&amp;8Статистички годишњак Републике Српске 2016&amp;C&amp;"Arial,Regular"&amp;8Стр. &amp;P од &amp;N</oddFooter>
      </headerFooter>
    </customSheetView>
    <customSheetView guid="{0D17EE3A-A723-4128-A57D-F6AA8D7B75A6}">
      <selection activeCell="A12" sqref="A12"/>
      <pageMargins left="0.70866141732283472" right="0.70866141732283472" top="0.74803149606299213" bottom="0.74803149606299213" header="0.31496062992125984" footer="0.31496062992125984"/>
      <pageSetup paperSize="9" orientation="portrait" r:id="rId10"/>
      <headerFooter>
        <oddFooter>&amp;L&amp;"Arial,Regular"&amp;8Статистички годишњак Републике Српске 2016&amp;C&amp;"Arial,Regular"&amp;8Стр. &amp;P од &amp;N</oddFooter>
      </headerFooter>
    </customSheetView>
    <customSheetView guid="{5EE7ACC3-015E-4734-ABC1-639B79EB0200}">
      <pageMargins left="0.70866141732283472" right="0.70866141732283472" top="0.74803149606299213" bottom="0.74803149606299213" header="0.31496062992125984" footer="0.31496062992125984"/>
      <pageSetup paperSize="9" orientation="portrait" r:id="rId11"/>
      <headerFooter>
        <oddFooter>&amp;L&amp;"Arial,Regular"&amp;8Статистички годишњак Републике Српске&amp;C&amp;"Arial,Regular"&amp;8Стр. &amp;P од &amp;N</oddFooter>
      </headerFooter>
    </customSheetView>
  </customSheetViews>
  <phoneticPr fontId="18" type="noConversion"/>
  <hyperlinks>
    <hyperlink ref="A2" location="'9.1.'!A1" display="8.1. Просјечни мјесечни издаци по домаћинству према категорији издатака и типу насеља"/>
    <hyperlink ref="A5" location="'9.4.'!A1" display="9.4. Остварени приходи и расходи буџета општина и градова"/>
    <hyperlink ref="A7" location="'9.6.'!A1" display="9.6. Остварени приходи и расходи фондова"/>
    <hyperlink ref="A3" location="'9.2.'!A1" display="9.2. Остварени приходи, примици, расходи и издаци буџета Републике, 2011."/>
    <hyperlink ref="A6" location="'9.5.'!A1" display="9.5. Остварени приходи, примици, расходи и издаци буџета општина и градова"/>
    <hyperlink ref="A4" location="'9.3.'!A1" display="'9.3.'!A1"/>
  </hyperlinks>
  <pageMargins left="0.70866141732283472" right="0.70866141732283472" top="0.74803149606299213" bottom="0.74803149606299213" header="0.31496062992125984" footer="0.31496062992125984"/>
  <pageSetup paperSize="9" orientation="portrait" r:id="rId12"/>
  <headerFooter>
    <oddFooter>&amp;L&amp;"Arial,Regular"&amp;8Статистички годишњак Републике Српске&amp;C&amp;"Arial,Regular"&amp;8Стр. &amp;P од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44"/>
  <sheetViews>
    <sheetView zoomScale="130" zoomScaleNormal="130" workbookViewId="0">
      <pane ySplit="4" topLeftCell="A5" activePane="bottomLeft" state="frozen"/>
      <selection pane="bottomLeft" activeCell="D2" sqref="D2"/>
    </sheetView>
  </sheetViews>
  <sheetFormatPr defaultRowHeight="14.25" x14ac:dyDescent="0.2"/>
  <cols>
    <col min="1" max="1" width="33.7109375" style="1" customWidth="1"/>
    <col min="2" max="4" width="8.7109375" style="1" customWidth="1"/>
    <col min="5" max="16384" width="9.140625" style="1"/>
  </cols>
  <sheetData>
    <row r="1" spans="1:4" x14ac:dyDescent="0.2">
      <c r="A1" s="11" t="s">
        <v>35</v>
      </c>
      <c r="B1" s="2"/>
      <c r="C1" s="2"/>
    </row>
    <row r="2" spans="1:4" ht="15" thickBot="1" x14ac:dyDescent="0.25">
      <c r="A2" s="12" t="s">
        <v>37</v>
      </c>
      <c r="B2" s="2"/>
      <c r="C2" s="2"/>
      <c r="D2" s="15" t="s">
        <v>0</v>
      </c>
    </row>
    <row r="3" spans="1:4" ht="18" customHeight="1" thickTop="1" x14ac:dyDescent="0.2">
      <c r="A3" s="20"/>
      <c r="B3" s="54" t="s">
        <v>1</v>
      </c>
      <c r="C3" s="55"/>
      <c r="D3" s="55"/>
    </row>
    <row r="4" spans="1:4" ht="18" customHeight="1" x14ac:dyDescent="0.2">
      <c r="A4" s="19"/>
      <c r="B4" s="8">
        <v>2008</v>
      </c>
      <c r="C4" s="9">
        <v>2009</v>
      </c>
      <c r="D4" s="9">
        <v>2010</v>
      </c>
    </row>
    <row r="5" spans="1:4" ht="18" customHeight="1" x14ac:dyDescent="0.2">
      <c r="A5" s="5" t="s">
        <v>2</v>
      </c>
      <c r="B5" s="27">
        <v>1593.6</v>
      </c>
      <c r="C5" s="28">
        <v>1521</v>
      </c>
      <c r="D5" s="36">
        <v>1471.3</v>
      </c>
    </row>
    <row r="6" spans="1:4" x14ac:dyDescent="0.2">
      <c r="A6" s="7" t="s">
        <v>3</v>
      </c>
      <c r="B6" s="27"/>
      <c r="C6" s="28"/>
      <c r="D6" s="28"/>
    </row>
    <row r="7" spans="1:4" x14ac:dyDescent="0.2">
      <c r="A7" s="6" t="s">
        <v>4</v>
      </c>
      <c r="B7" s="27">
        <v>1343.9</v>
      </c>
      <c r="C7" s="28">
        <v>1175.5</v>
      </c>
      <c r="D7" s="36">
        <v>1240.0999999999999</v>
      </c>
    </row>
    <row r="8" spans="1:4" x14ac:dyDescent="0.2">
      <c r="A8" s="14" t="s">
        <v>5</v>
      </c>
      <c r="B8" s="27">
        <v>299.10000000000002</v>
      </c>
      <c r="C8" s="28">
        <v>264.7</v>
      </c>
      <c r="D8" s="36">
        <v>246.8</v>
      </c>
    </row>
    <row r="9" spans="1:4" x14ac:dyDescent="0.2">
      <c r="A9" s="21" t="s">
        <v>6</v>
      </c>
      <c r="B9" s="27">
        <v>1.6</v>
      </c>
      <c r="C9" s="28">
        <v>0.6</v>
      </c>
      <c r="D9" s="36">
        <v>0.8</v>
      </c>
    </row>
    <row r="10" spans="1:4" x14ac:dyDescent="0.2">
      <c r="A10" s="21" t="s">
        <v>7</v>
      </c>
      <c r="B10" s="27">
        <v>118.4</v>
      </c>
      <c r="C10" s="28">
        <v>137.9</v>
      </c>
      <c r="D10" s="36">
        <v>120.2</v>
      </c>
    </row>
    <row r="11" spans="1:4" ht="24" x14ac:dyDescent="0.2">
      <c r="A11" s="21" t="s">
        <v>8</v>
      </c>
      <c r="B11" s="27">
        <v>4.4000000000000004</v>
      </c>
      <c r="C11" s="28">
        <v>4.2</v>
      </c>
      <c r="D11" s="36">
        <v>4.7</v>
      </c>
    </row>
    <row r="12" spans="1:4" x14ac:dyDescent="0.2">
      <c r="A12" s="21" t="s">
        <v>9</v>
      </c>
      <c r="B12" s="27">
        <v>164.2</v>
      </c>
      <c r="C12" s="28">
        <v>111.4</v>
      </c>
      <c r="D12" s="36">
        <v>110.3</v>
      </c>
    </row>
    <row r="13" spans="1:4" x14ac:dyDescent="0.2">
      <c r="A13" s="21" t="s">
        <v>10</v>
      </c>
      <c r="B13" s="27">
        <v>10.6</v>
      </c>
      <c r="C13" s="28">
        <v>10.6</v>
      </c>
      <c r="D13" s="36">
        <v>10.8</v>
      </c>
    </row>
    <row r="14" spans="1:4" x14ac:dyDescent="0.2">
      <c r="A14" s="26" t="s">
        <v>36</v>
      </c>
      <c r="B14" s="27">
        <v>1033.5</v>
      </c>
      <c r="C14" s="28">
        <v>905.6</v>
      </c>
      <c r="D14" s="37">
        <v>991.8</v>
      </c>
    </row>
    <row r="15" spans="1:4" x14ac:dyDescent="0.2">
      <c r="A15" s="14" t="s">
        <v>11</v>
      </c>
      <c r="B15" s="27">
        <v>11.3</v>
      </c>
      <c r="C15" s="28">
        <v>5.0999999999999996</v>
      </c>
      <c r="D15" s="36">
        <v>1.5</v>
      </c>
    </row>
    <row r="16" spans="1:4" x14ac:dyDescent="0.2">
      <c r="A16" s="3"/>
      <c r="B16" s="29"/>
      <c r="C16" s="13"/>
      <c r="D16" s="13"/>
    </row>
    <row r="17" spans="1:4" x14ac:dyDescent="0.2">
      <c r="A17" s="6" t="s">
        <v>12</v>
      </c>
      <c r="B17" s="27">
        <v>241.9</v>
      </c>
      <c r="C17" s="28">
        <v>337.9</v>
      </c>
      <c r="D17" s="36">
        <v>197.2</v>
      </c>
    </row>
    <row r="18" spans="1:4" ht="16.5" customHeight="1" x14ac:dyDescent="0.2">
      <c r="A18" s="14" t="s">
        <v>13</v>
      </c>
      <c r="B18" s="27">
        <v>74.400000000000006</v>
      </c>
      <c r="C18" s="28">
        <v>37</v>
      </c>
      <c r="D18" s="36">
        <v>17.3</v>
      </c>
    </row>
    <row r="19" spans="1:4" x14ac:dyDescent="0.2">
      <c r="A19" s="14" t="s">
        <v>14</v>
      </c>
      <c r="B19" s="27">
        <v>133</v>
      </c>
      <c r="C19" s="28">
        <v>129.1</v>
      </c>
      <c r="D19" s="36">
        <v>142.9</v>
      </c>
    </row>
    <row r="20" spans="1:4" x14ac:dyDescent="0.2">
      <c r="A20" s="14" t="s">
        <v>15</v>
      </c>
      <c r="B20" s="27">
        <v>21.5</v>
      </c>
      <c r="C20" s="28">
        <v>22.1</v>
      </c>
      <c r="D20" s="36">
        <v>21.4</v>
      </c>
    </row>
    <row r="21" spans="1:4" x14ac:dyDescent="0.2">
      <c r="A21" s="14" t="s">
        <v>16</v>
      </c>
      <c r="B21" s="27">
        <v>12.9</v>
      </c>
      <c r="C21" s="28">
        <v>149.69999999999999</v>
      </c>
      <c r="D21" s="36">
        <v>15.6</v>
      </c>
    </row>
    <row r="22" spans="1:4" x14ac:dyDescent="0.2">
      <c r="A22" s="7"/>
      <c r="B22" s="30"/>
      <c r="C22" s="31"/>
      <c r="D22" s="31"/>
    </row>
    <row r="23" spans="1:4" x14ac:dyDescent="0.2">
      <c r="A23" s="22" t="s">
        <v>17</v>
      </c>
      <c r="B23" s="27">
        <v>0.1</v>
      </c>
      <c r="C23" s="28">
        <v>0</v>
      </c>
      <c r="D23" s="36">
        <v>0.03</v>
      </c>
    </row>
    <row r="24" spans="1:4" x14ac:dyDescent="0.2">
      <c r="A24" s="22" t="s">
        <v>18</v>
      </c>
      <c r="B24" s="27">
        <v>7.7</v>
      </c>
      <c r="C24" s="28">
        <v>7.7</v>
      </c>
      <c r="D24" s="36">
        <v>34</v>
      </c>
    </row>
    <row r="25" spans="1:4" x14ac:dyDescent="0.2">
      <c r="A25" s="23" t="s">
        <v>19</v>
      </c>
      <c r="B25" s="32">
        <v>0</v>
      </c>
      <c r="C25" s="33">
        <v>0</v>
      </c>
      <c r="D25" s="38">
        <v>0</v>
      </c>
    </row>
    <row r="26" spans="1:4" x14ac:dyDescent="0.2">
      <c r="A26" s="6"/>
      <c r="B26" s="29"/>
      <c r="C26" s="13"/>
      <c r="D26" s="13"/>
    </row>
    <row r="27" spans="1:4" x14ac:dyDescent="0.2">
      <c r="A27" s="3" t="s">
        <v>20</v>
      </c>
      <c r="B27" s="27">
        <v>1583.9</v>
      </c>
      <c r="C27" s="28">
        <v>1669.7</v>
      </c>
      <c r="D27" s="36">
        <v>1779.2</v>
      </c>
    </row>
    <row r="28" spans="1:4" x14ac:dyDescent="0.2">
      <c r="A28" s="3"/>
      <c r="B28" s="27"/>
      <c r="C28" s="28"/>
      <c r="D28" s="28"/>
    </row>
    <row r="29" spans="1:4" x14ac:dyDescent="0.2">
      <c r="A29" s="6" t="s">
        <v>21</v>
      </c>
      <c r="B29" s="27">
        <v>1481.3</v>
      </c>
      <c r="C29" s="28">
        <v>1584.4</v>
      </c>
      <c r="D29" s="36">
        <v>1642.3</v>
      </c>
    </row>
    <row r="30" spans="1:4" x14ac:dyDescent="0.2">
      <c r="A30" s="14" t="s">
        <v>22</v>
      </c>
      <c r="B30" s="27">
        <v>589.9</v>
      </c>
      <c r="C30" s="28">
        <v>635.1</v>
      </c>
      <c r="D30" s="36">
        <v>630</v>
      </c>
    </row>
    <row r="31" spans="1:4" ht="24" x14ac:dyDescent="0.2">
      <c r="A31" s="14" t="s">
        <v>23</v>
      </c>
      <c r="B31" s="34">
        <v>1.8</v>
      </c>
      <c r="C31" s="35">
        <v>2.5</v>
      </c>
      <c r="D31" s="39">
        <v>2.2999999999999998</v>
      </c>
    </row>
    <row r="32" spans="1:4" x14ac:dyDescent="0.2">
      <c r="A32" s="14" t="s">
        <v>24</v>
      </c>
      <c r="B32" s="27">
        <v>137.69999999999999</v>
      </c>
      <c r="C32" s="28">
        <v>183.5</v>
      </c>
      <c r="D32" s="36">
        <v>181.2</v>
      </c>
    </row>
    <row r="33" spans="1:4" x14ac:dyDescent="0.2">
      <c r="A33" s="14" t="s">
        <v>25</v>
      </c>
      <c r="B33" s="27">
        <v>667.1</v>
      </c>
      <c r="C33" s="28">
        <v>674.6</v>
      </c>
      <c r="D33" s="36">
        <v>665.1</v>
      </c>
    </row>
    <row r="34" spans="1:4" x14ac:dyDescent="0.2">
      <c r="A34" s="14" t="s">
        <v>26</v>
      </c>
      <c r="B34" s="27">
        <v>63.9</v>
      </c>
      <c r="C34" s="28">
        <v>63.8</v>
      </c>
      <c r="D34" s="36">
        <v>73.8</v>
      </c>
    </row>
    <row r="35" spans="1:4" x14ac:dyDescent="0.2">
      <c r="A35" s="14" t="s">
        <v>27</v>
      </c>
      <c r="B35" s="27">
        <v>21</v>
      </c>
      <c r="C35" s="28">
        <v>24.8</v>
      </c>
      <c r="D35" s="36">
        <v>90</v>
      </c>
    </row>
    <row r="36" spans="1:4" x14ac:dyDescent="0.2">
      <c r="A36" s="3" t="s">
        <v>3</v>
      </c>
      <c r="B36" s="29"/>
      <c r="C36" s="13"/>
      <c r="D36" s="36"/>
    </row>
    <row r="37" spans="1:4" x14ac:dyDescent="0.2">
      <c r="A37" s="6" t="s">
        <v>28</v>
      </c>
      <c r="B37" s="27">
        <v>78.5</v>
      </c>
      <c r="C37" s="28">
        <v>78.3</v>
      </c>
      <c r="D37" s="36">
        <v>121.8</v>
      </c>
    </row>
    <row r="38" spans="1:4" x14ac:dyDescent="0.2">
      <c r="A38" s="6" t="s">
        <v>29</v>
      </c>
      <c r="B38" s="27">
        <v>23.7</v>
      </c>
      <c r="C38" s="28">
        <v>7.1</v>
      </c>
      <c r="D38" s="36">
        <v>15</v>
      </c>
    </row>
    <row r="39" spans="1:4" ht="24" x14ac:dyDescent="0.2">
      <c r="A39" s="23" t="s">
        <v>30</v>
      </c>
      <c r="B39" s="32">
        <v>0.3</v>
      </c>
      <c r="C39" s="33">
        <v>0</v>
      </c>
      <c r="D39" s="38">
        <v>0</v>
      </c>
    </row>
    <row r="40" spans="1:4" x14ac:dyDescent="0.2">
      <c r="A40" s="2"/>
      <c r="B40" s="2"/>
      <c r="C40" s="2"/>
      <c r="D40" s="2"/>
    </row>
    <row r="41" spans="1:4" x14ac:dyDescent="0.2">
      <c r="A41" s="24" t="s">
        <v>38</v>
      </c>
      <c r="B41" s="10"/>
      <c r="C41" s="2"/>
      <c r="D41" s="2"/>
    </row>
    <row r="42" spans="1:4" x14ac:dyDescent="0.2">
      <c r="A42" s="24" t="s">
        <v>39</v>
      </c>
      <c r="B42" s="10"/>
      <c r="C42" s="2"/>
      <c r="D42" s="2"/>
    </row>
    <row r="43" spans="1:4" x14ac:dyDescent="0.2">
      <c r="A43" s="2"/>
      <c r="B43" s="2"/>
      <c r="C43" s="2"/>
      <c r="D43" s="2"/>
    </row>
    <row r="44" spans="1:4" x14ac:dyDescent="0.2">
      <c r="A44" s="25" t="s">
        <v>31</v>
      </c>
      <c r="B44" s="2"/>
      <c r="C44" s="2"/>
      <c r="D44" s="2"/>
    </row>
  </sheetData>
  <customSheetViews>
    <customSheetView guid="{6FD52BB2-FE9F-4B12-AC90-58CF35BF9213}" scale="130">
      <pane ySplit="4" topLeftCell="A5" activePane="bottomLeft" state="frozen"/>
      <selection pane="bottomLeft" activeCell="H17" sqref="H17"/>
      <pageMargins left="0.31496062992125984" right="0.31496062992125984" top="0.74803149606299213" bottom="0.74803149606299213" header="0.31496062992125984" footer="0.31496062992125984"/>
      <pageSetup paperSize="9" orientation="portrait" r:id="rId1"/>
      <headerFooter>
        <oddHeader>&amp;L&amp;"Arial,Regular"&amp;12Буџети и фондови</oddHeader>
        <oddFooter>&amp;C&amp;"Arial,Regular"&amp;8Стр. &amp;P од &amp;N&amp;L&amp;"Arial,Regular"&amp;8Статистички годишњак Републике Српске</oddFooter>
      </headerFooter>
    </customSheetView>
    <customSheetView guid="{0A089031-E044-448A-B3AC-98176180C6AA}" scale="130">
      <pane ySplit="4" topLeftCell="A23" activePane="bottomLeft" state="frozen"/>
      <selection pane="bottomLeft" activeCell="I26" sqref="I26"/>
      <pageMargins left="0.31496062992125984" right="0.31496062992125984" top="0.74803149606299213" bottom="0.74803149606299213" header="0.31496062992125984" footer="0.31496062992125984"/>
      <pageSetup paperSize="9" orientation="portrait" r:id="rId2"/>
      <headerFooter>
        <oddHeader>&amp;L&amp;"Arial,Regular"&amp;12Буџети и фондови</oddHeader>
        <oddFooter>&amp;C&amp;"Arial,Regular"&amp;8Стр. &amp;P од &amp;N&amp;L&amp;"Arial,Regular"&amp;8Статистички годишњак Републике Српске</oddFooter>
      </headerFooter>
    </customSheetView>
    <customSheetView guid="{2CC115F7-EFF9-47FA-90D9-836180EDBD25}" scale="130">
      <pane ySplit="4" topLeftCell="A26" activePane="bottomLeft" state="frozen"/>
      <selection pane="bottomLeft" activeCell="A49" sqref="A49"/>
      <pageMargins left="0.31496062992125984" right="0.31496062992125984" top="0.74803149606299213" bottom="0.74803149606299213" header="0.31496062992125984" footer="0.31496062992125984"/>
      <pageSetup paperSize="9" orientation="portrait" r:id="rId3"/>
      <headerFooter>
        <oddHeader>&amp;L&amp;"Arial,Regular"&amp;12Буџети и фондови</oddHeader>
        <oddFooter>&amp;C&amp;"Arial,Regular"&amp;8Стр. &amp;P од &amp;N&amp;L&amp;"Arial,Regular"&amp;8Статистички годишњак Републике Српске 2016</oddFooter>
      </headerFooter>
    </customSheetView>
    <customSheetView guid="{A5DA1AA6-BBE8-4B37-9307-A3E21A6472DA}" scale="130">
      <pane ySplit="4" topLeftCell="A5" activePane="bottomLeft" state="frozen"/>
      <selection pane="bottomLeft" activeCell="A2" sqref="A2"/>
      <pageMargins left="0.31496062992125984" right="0.31496062992125984" top="0.74803149606299213" bottom="0.74803149606299213" header="0.31496062992125984" footer="0.31496062992125984"/>
      <pageSetup paperSize="9" orientation="portrait" r:id="rId4"/>
      <headerFooter>
        <oddHeader>&amp;L&amp;"Arial,Regular"&amp;12Буџети и фондови</oddHeader>
        <oddFooter>&amp;C&amp;"Arial,Regular"&amp;8Стр. &amp;P од &amp;N&amp;L&amp;"Arial,Regular"&amp;8Статистички годишњак Републике Српске 2016</oddFooter>
      </headerFooter>
    </customSheetView>
    <customSheetView guid="{343BB58D-21D5-4BBC-8230-0DF52418D556}" scale="130" showPageBreaks="1">
      <pane ySplit="4" topLeftCell="A26" activePane="bottomLeft" state="frozen"/>
      <selection pane="bottomLeft" activeCell="A49" sqref="A49"/>
      <pageMargins left="0.31496062992125984" right="0.31496062992125984" top="0.74803149606299213" bottom="0.74803149606299213" header="0.31496062992125984" footer="0.31496062992125984"/>
      <pageSetup paperSize="9" orientation="portrait" r:id="rId5"/>
      <headerFooter>
        <oddHeader>&amp;L&amp;"Arial,Regular"&amp;12Буџети и фондови</oddHeader>
        <oddFooter>&amp;C&amp;"Arial,Regular"&amp;8Стр. &amp;P од &amp;N&amp;L&amp;"Arial,Regular"&amp;8Статистички годишњак Републике Српске 2016</oddFooter>
      </headerFooter>
    </customSheetView>
    <customSheetView guid="{0E0F3E5E-FF05-4F9A-A553-8C788B3942D1}" scale="130">
      <pane ySplit="4" topLeftCell="A5" activePane="bottomLeft" state="frozen"/>
      <selection pane="bottomLeft" activeCell="H29" sqref="H29"/>
      <pageMargins left="0.31496062992125984" right="0.31496062992125984" top="0.74803149606299213" bottom="0.74803149606299213" header="0.31496062992125984" footer="0.31496062992125984"/>
      <pageSetup paperSize="9" orientation="portrait" r:id="rId6"/>
      <headerFooter>
        <oddHeader>&amp;L&amp;"Arial,Regular"&amp;12Буџети и фондови</oddHeader>
        <oddFooter>&amp;L&amp;"Arial,Regular"&amp;8Статистички годишњак Републике Српске 2010&amp;C&amp;"Arial,Regular"&amp;8Стр. &amp;P од &amp;N</oddFooter>
      </headerFooter>
    </customSheetView>
    <customSheetView guid="{CC4A2206-FAF7-4506-8D37-D38AA7B85C36}" scale="130">
      <pane ySplit="4" topLeftCell="A5" activePane="bottomLeft" state="frozen"/>
      <selection pane="bottomLeft" activeCell="H16" sqref="H16"/>
      <pageMargins left="0.31496062992125984" right="0.31496062992125984" top="0.74803149606299213" bottom="0.74803149606299213" header="0.31496062992125984" footer="0.31496062992125984"/>
      <pageSetup paperSize="9" orientation="portrait" r:id="rId7"/>
      <headerFooter>
        <oddHeader>&amp;L&amp;"Arial,Regular"&amp;12Буџети и фондови</oddHeader>
        <oddFooter>&amp;L&amp;"Arial,Regular"&amp;8Статистички годишњак Републике Српске 2010&amp;C&amp;"Arial,Regular"&amp;8Стр. &amp;P од &amp;N</oddFooter>
      </headerFooter>
    </customSheetView>
    <customSheetView guid="{82F0BF9F-838D-4358-82A6-BC209B1E0F1C}" scale="130" showRuler="0" topLeftCell="C1">
      <pane ySplit="4" topLeftCell="A5" activePane="bottomLeft" state="frozen"/>
      <selection pane="bottomLeft" activeCell="G2" sqref="G2"/>
      <pageMargins left="0.31496062992125984" right="0.31496062992125984" top="0.74803149606299213" bottom="0.74803149606299213" header="0.31496062992125984" footer="0.31496062992125984"/>
      <pageSetup paperSize="9" orientation="portrait" r:id="rId8"/>
      <headerFooter alignWithMargins="0">
        <oddHeader>&amp;L&amp;"Arial,Regular"&amp;12Буџети и фондови</oddHeader>
        <oddFooter>&amp;L&amp;"Arial,Regular"&amp;8Статистички годишњак Републике Српске 2010&amp;C&amp;"Arial,Regular"&amp;8Стр. &amp;P од &amp;N</oddFooter>
      </headerFooter>
    </customSheetView>
    <customSheetView guid="{01D55346-8269-49E7-B79E-EBC51FAF56D6}" scale="130">
      <pane ySplit="4" topLeftCell="A26" activePane="bottomLeft" state="frozen"/>
      <selection pane="bottomLeft" activeCell="A49" sqref="A49"/>
      <pageMargins left="0.31496062992125984" right="0.31496062992125984" top="0.74803149606299213" bottom="0.74803149606299213" header="0.31496062992125984" footer="0.31496062992125984"/>
      <pageSetup paperSize="9" orientation="portrait" r:id="rId9"/>
      <headerFooter>
        <oddHeader>&amp;L&amp;"Arial,Regular"&amp;12Буџети и фондови</oddHeader>
        <oddFooter>&amp;C&amp;"Arial,Regular"&amp;8Стр. &amp;P од &amp;N&amp;L&amp;"Arial,Regular"&amp;8Статистички годишњак Републике Српске 2016</oddFooter>
      </headerFooter>
    </customSheetView>
    <customSheetView guid="{0D17EE3A-A723-4128-A57D-F6AA8D7B75A6}" scale="130">
      <pane ySplit="4" topLeftCell="A20" activePane="bottomLeft" state="frozen"/>
      <selection pane="bottomLeft" activeCell="A49" sqref="A49"/>
      <pageMargins left="0.31496062992125984" right="0.31496062992125984" top="0.74803149606299213" bottom="0.74803149606299213" header="0.31496062992125984" footer="0.31496062992125984"/>
      <pageSetup paperSize="9" orientation="portrait" r:id="rId10"/>
      <headerFooter>
        <oddHeader>&amp;L&amp;"Arial,Regular"&amp;12Буџети и фондови</oddHeader>
        <oddFooter>&amp;C&amp;"Arial,Regular"&amp;8Стр. &amp;P од &amp;N&amp;L&amp;"Arial,Regular"&amp;8Статистички годишњак Републике Српске 2016</oddFooter>
      </headerFooter>
    </customSheetView>
    <customSheetView guid="{5EE7ACC3-015E-4734-ABC1-639B79EB0200}" scale="130">
      <pane ySplit="4" topLeftCell="A5" activePane="bottomLeft" state="frozen"/>
      <selection pane="bottomLeft" activeCell="H17" sqref="H17"/>
      <pageMargins left="0.31496062992125984" right="0.31496062992125984" top="0.74803149606299213" bottom="0.74803149606299213" header="0.31496062992125984" footer="0.31496062992125984"/>
      <pageSetup paperSize="9" orientation="portrait" r:id="rId11"/>
      <headerFooter>
        <oddHeader>&amp;L&amp;"Arial,Regular"&amp;12Буџети и фондови</oddHeader>
        <oddFooter>&amp;C&amp;"Arial,Regular"&amp;8Стр. &amp;P од &amp;N&amp;L&amp;"Arial,Regular"&amp;8Статистички годишњак Републике Српске</oddFooter>
      </headerFooter>
    </customSheetView>
  </customSheetViews>
  <phoneticPr fontId="18" type="noConversion"/>
  <hyperlinks>
    <hyperlink ref="A1" location="ftn1_9.1." tooltip="Нису укључени приливи по основу примљених кредита и зајмова и одливи по основу отплате примљених кредита и зајмова" display="9.1. Остварени приходи и расходи буџета Републике1)"/>
    <hyperlink ref="A14" location="ftn2_9.1." tooltip="Укључен порез на додату вриједност, порез на промет производа, порез на промет услуга, акцизе и порез на међународну трговину" display="Индиректни порези2)"/>
    <hyperlink ref="D2" location="'Листа табела'!A1" display="Листа табела"/>
  </hyperlinks>
  <pageMargins left="0.31496062992125984" right="0.31496062992125984" top="0.74803149606299213" bottom="0.74803149606299213" header="0.31496062992125984" footer="0.31496062992125984"/>
  <pageSetup paperSize="9" orientation="portrait" r:id="rId12"/>
  <headerFooter>
    <oddHeader>&amp;L&amp;"Arial,Regular"&amp;12Буџети и фондови</oddHeader>
    <oddFooter>&amp;C&amp;"Arial,Regular"&amp;8Стр. &amp;P од &amp;N&amp;L&amp;"Arial,Regular"&amp;8Статистички годишњак Републике Српске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zoomScale="130" zoomScaleNormal="130" workbookViewId="0">
      <pane ySplit="4" topLeftCell="A20" activePane="bottomLeft" state="frozen"/>
      <selection pane="bottomLeft" activeCell="A55" sqref="A55"/>
    </sheetView>
  </sheetViews>
  <sheetFormatPr defaultRowHeight="14.25" x14ac:dyDescent="0.2"/>
  <cols>
    <col min="1" max="1" width="54.140625" style="1" customWidth="1"/>
    <col min="2" max="7" width="7.42578125" style="1" customWidth="1"/>
    <col min="8" max="16384" width="9.140625" style="1"/>
  </cols>
  <sheetData>
    <row r="1" spans="1:9" x14ac:dyDescent="0.2">
      <c r="A1" s="11" t="s">
        <v>74</v>
      </c>
      <c r="B1" s="2"/>
      <c r="C1" s="2"/>
      <c r="D1" s="2"/>
      <c r="E1" s="2"/>
      <c r="F1" s="2"/>
      <c r="G1" s="2"/>
    </row>
    <row r="2" spans="1:9" ht="15" thickBot="1" x14ac:dyDescent="0.25">
      <c r="A2" s="12" t="s">
        <v>37</v>
      </c>
      <c r="F2" s="15"/>
      <c r="G2" s="15" t="s">
        <v>0</v>
      </c>
    </row>
    <row r="3" spans="1:9" ht="15" thickTop="1" x14ac:dyDescent="0.2">
      <c r="A3" s="56"/>
      <c r="B3" s="59" t="s">
        <v>1</v>
      </c>
      <c r="C3" s="60"/>
      <c r="D3" s="60"/>
      <c r="E3" s="60"/>
      <c r="F3" s="61"/>
      <c r="G3" s="61"/>
    </row>
    <row r="4" spans="1:9" ht="18" customHeight="1" x14ac:dyDescent="0.2">
      <c r="A4" s="57"/>
      <c r="B4" s="58">
        <v>2011</v>
      </c>
      <c r="C4" s="58">
        <v>2012</v>
      </c>
      <c r="D4" s="58">
        <v>2013</v>
      </c>
      <c r="E4" s="58">
        <v>2014</v>
      </c>
      <c r="F4" s="65">
        <v>2015</v>
      </c>
      <c r="G4" s="65">
        <v>2016</v>
      </c>
    </row>
    <row r="5" spans="1:9" ht="18" customHeight="1" x14ac:dyDescent="0.2">
      <c r="A5" s="3" t="s">
        <v>2</v>
      </c>
      <c r="B5" s="49">
        <v>1706.5</v>
      </c>
      <c r="C5" s="49">
        <v>1674.1</v>
      </c>
      <c r="D5" s="49">
        <v>1637</v>
      </c>
      <c r="E5" s="49">
        <v>1771.8</v>
      </c>
      <c r="F5" s="49">
        <v>1831.7</v>
      </c>
      <c r="G5" s="74">
        <v>2616.6</v>
      </c>
      <c r="I5" s="80"/>
    </row>
    <row r="6" spans="1:9" ht="9.9499999999999993" customHeight="1" x14ac:dyDescent="0.25">
      <c r="A6" s="7" t="s">
        <v>3</v>
      </c>
      <c r="B6" s="49"/>
      <c r="C6" s="49"/>
      <c r="D6" s="49"/>
      <c r="E6" s="49"/>
      <c r="F6" s="49"/>
      <c r="G6" s="66"/>
      <c r="I6" s="81"/>
    </row>
    <row r="7" spans="1:9" x14ac:dyDescent="0.2">
      <c r="A7" s="6" t="s">
        <v>4</v>
      </c>
      <c r="B7" s="49">
        <v>1440</v>
      </c>
      <c r="C7" s="49">
        <v>1437.3</v>
      </c>
      <c r="D7" s="49">
        <v>1409</v>
      </c>
      <c r="E7" s="49">
        <v>1458.3</v>
      </c>
      <c r="F7" s="49">
        <v>1569.9</v>
      </c>
      <c r="G7" s="66">
        <v>2347.6999999999998</v>
      </c>
      <c r="I7" s="80"/>
    </row>
    <row r="8" spans="1:9" x14ac:dyDescent="0.2">
      <c r="A8" s="14" t="s">
        <v>5</v>
      </c>
      <c r="B8" s="49">
        <v>340.2</v>
      </c>
      <c r="C8" s="49">
        <v>345.1</v>
      </c>
      <c r="D8" s="49">
        <v>350.5</v>
      </c>
      <c r="E8" s="49">
        <v>324.2</v>
      </c>
      <c r="F8" s="49">
        <v>338</v>
      </c>
      <c r="G8" s="66" t="s">
        <v>75</v>
      </c>
      <c r="I8" s="82"/>
    </row>
    <row r="9" spans="1:9" x14ac:dyDescent="0.2">
      <c r="A9" s="21" t="s">
        <v>6</v>
      </c>
      <c r="B9" s="49">
        <v>0.8</v>
      </c>
      <c r="C9" s="49">
        <v>0.8</v>
      </c>
      <c r="D9" s="49">
        <v>0.8</v>
      </c>
      <c r="E9" s="49">
        <v>0.8</v>
      </c>
      <c r="F9" s="49">
        <v>0.7</v>
      </c>
      <c r="G9" s="66" t="s">
        <v>76</v>
      </c>
      <c r="I9" s="82"/>
    </row>
    <row r="10" spans="1:9" x14ac:dyDescent="0.2">
      <c r="A10" s="41" t="s">
        <v>43</v>
      </c>
      <c r="B10" s="49">
        <v>137.4</v>
      </c>
      <c r="C10" s="49">
        <v>129.9</v>
      </c>
      <c r="D10" s="49">
        <v>135.4</v>
      </c>
      <c r="E10" s="49">
        <v>133.19999999999999</v>
      </c>
      <c r="F10" s="49">
        <v>146.80000000000001</v>
      </c>
      <c r="G10" s="66">
        <v>181.5</v>
      </c>
      <c r="I10" s="80"/>
    </row>
    <row r="11" spans="1:9" x14ac:dyDescent="0.2">
      <c r="A11" s="41" t="s">
        <v>8</v>
      </c>
      <c r="B11" s="49">
        <v>7.2</v>
      </c>
      <c r="C11" s="49">
        <v>13.1</v>
      </c>
      <c r="D11" s="49">
        <v>20.8</v>
      </c>
      <c r="E11" s="49">
        <v>24.5</v>
      </c>
      <c r="F11" s="49">
        <v>20.8</v>
      </c>
      <c r="G11" s="66">
        <v>10.7</v>
      </c>
      <c r="I11" s="80"/>
    </row>
    <row r="12" spans="1:9" ht="24" x14ac:dyDescent="0.2">
      <c r="A12" s="41" t="s">
        <v>44</v>
      </c>
      <c r="B12" s="49">
        <v>183.9</v>
      </c>
      <c r="C12" s="49">
        <v>190</v>
      </c>
      <c r="D12" s="49">
        <v>182</v>
      </c>
      <c r="E12" s="49">
        <v>151.5</v>
      </c>
      <c r="F12" s="49">
        <v>152.6</v>
      </c>
      <c r="G12" s="66">
        <v>150.9</v>
      </c>
      <c r="I12" s="80"/>
    </row>
    <row r="13" spans="1:9" x14ac:dyDescent="0.2">
      <c r="A13" s="21" t="s">
        <v>10</v>
      </c>
      <c r="B13" s="49">
        <v>10.9</v>
      </c>
      <c r="C13" s="49">
        <v>11.2</v>
      </c>
      <c r="D13" s="49">
        <v>11.6</v>
      </c>
      <c r="E13" s="49">
        <v>14.1</v>
      </c>
      <c r="F13" s="53">
        <v>17.100000000000001</v>
      </c>
      <c r="G13" s="103">
        <v>13.9</v>
      </c>
      <c r="I13" s="80"/>
    </row>
    <row r="14" spans="1:9" x14ac:dyDescent="0.2">
      <c r="A14" s="26" t="s">
        <v>36</v>
      </c>
      <c r="B14" s="49">
        <v>1098.7</v>
      </c>
      <c r="C14" s="49">
        <v>1091</v>
      </c>
      <c r="D14" s="49">
        <v>1058</v>
      </c>
      <c r="E14" s="49">
        <v>1090.5999999999999</v>
      </c>
      <c r="F14" s="53">
        <v>1157.5999999999999</v>
      </c>
      <c r="G14" s="103" t="s">
        <v>77</v>
      </c>
      <c r="I14" s="82"/>
    </row>
    <row r="15" spans="1:9" x14ac:dyDescent="0.2">
      <c r="A15" s="69" t="s">
        <v>71</v>
      </c>
      <c r="B15" s="49" t="s">
        <v>68</v>
      </c>
      <c r="C15" s="49" t="s">
        <v>68</v>
      </c>
      <c r="D15" s="49" t="s">
        <v>68</v>
      </c>
      <c r="E15" s="49">
        <v>42.6</v>
      </c>
      <c r="F15" s="53">
        <v>73.900000000000006</v>
      </c>
      <c r="G15" s="103">
        <v>779.6</v>
      </c>
      <c r="I15" s="80"/>
    </row>
    <row r="16" spans="1:9" x14ac:dyDescent="0.2">
      <c r="A16" s="42" t="s">
        <v>11</v>
      </c>
      <c r="B16" s="49">
        <v>1</v>
      </c>
      <c r="C16" s="49">
        <v>1.2</v>
      </c>
      <c r="D16" s="49">
        <v>0.5</v>
      </c>
      <c r="E16" s="49">
        <v>0.8</v>
      </c>
      <c r="F16" s="53">
        <v>0.4</v>
      </c>
      <c r="G16" s="78">
        <v>0.5</v>
      </c>
      <c r="I16" s="80"/>
    </row>
    <row r="17" spans="1:9" ht="9.9499999999999993" customHeight="1" x14ac:dyDescent="0.25">
      <c r="A17" s="3"/>
      <c r="B17" s="49"/>
      <c r="C17" s="49"/>
      <c r="D17" s="49"/>
      <c r="E17" s="49"/>
      <c r="F17" s="49"/>
      <c r="G17" s="74"/>
      <c r="I17" s="81"/>
    </row>
    <row r="18" spans="1:9" x14ac:dyDescent="0.2">
      <c r="A18" s="6" t="s">
        <v>12</v>
      </c>
      <c r="B18" s="49">
        <v>213.4</v>
      </c>
      <c r="C18" s="49">
        <v>218.4</v>
      </c>
      <c r="D18" s="49">
        <v>206.3</v>
      </c>
      <c r="E18" s="49">
        <v>270.8</v>
      </c>
      <c r="F18" s="49">
        <v>229.9</v>
      </c>
      <c r="G18" s="74">
        <v>252</v>
      </c>
      <c r="I18" s="80"/>
    </row>
    <row r="19" spans="1:9" s="51" customFormat="1" ht="24" customHeight="1" x14ac:dyDescent="0.2">
      <c r="A19" s="42" t="s">
        <v>45</v>
      </c>
      <c r="B19" s="50">
        <v>9.4</v>
      </c>
      <c r="C19" s="50">
        <v>7</v>
      </c>
      <c r="D19" s="50">
        <v>21.1</v>
      </c>
      <c r="E19" s="50">
        <v>88.2</v>
      </c>
      <c r="F19" s="50">
        <v>26.5</v>
      </c>
      <c r="G19" s="79">
        <v>51.3</v>
      </c>
      <c r="I19" s="80"/>
    </row>
    <row r="20" spans="1:9" x14ac:dyDescent="0.2">
      <c r="A20" s="42" t="s">
        <v>46</v>
      </c>
      <c r="B20" s="49">
        <v>150.9</v>
      </c>
      <c r="C20" s="49">
        <v>149.19999999999999</v>
      </c>
      <c r="D20" s="49">
        <v>153.1</v>
      </c>
      <c r="E20" s="49">
        <v>147.30000000000001</v>
      </c>
      <c r="F20" s="49">
        <v>168.4</v>
      </c>
      <c r="G20" s="74">
        <v>162.6</v>
      </c>
      <c r="I20" s="80"/>
    </row>
    <row r="21" spans="1:9" x14ac:dyDescent="0.2">
      <c r="A21" s="42" t="s">
        <v>15</v>
      </c>
      <c r="B21" s="49">
        <v>22</v>
      </c>
      <c r="C21" s="49">
        <v>19.5</v>
      </c>
      <c r="D21" s="49">
        <v>19.100000000000001</v>
      </c>
      <c r="E21" s="49">
        <v>18.899999999999999</v>
      </c>
      <c r="F21" s="49">
        <v>17.399999999999999</v>
      </c>
      <c r="G21" s="74">
        <v>17.8</v>
      </c>
      <c r="I21" s="80"/>
    </row>
    <row r="22" spans="1:9" x14ac:dyDescent="0.2">
      <c r="A22" s="14" t="s">
        <v>16</v>
      </c>
      <c r="B22" s="49">
        <v>31.1</v>
      </c>
      <c r="C22" s="49">
        <v>42.8</v>
      </c>
      <c r="D22" s="49">
        <v>12.9</v>
      </c>
      <c r="E22" s="49">
        <v>16.399999999999999</v>
      </c>
      <c r="F22" s="49">
        <v>17.5</v>
      </c>
      <c r="G22" s="74">
        <v>20.3</v>
      </c>
      <c r="I22" s="80"/>
    </row>
    <row r="23" spans="1:9" ht="9.9499999999999993" customHeight="1" x14ac:dyDescent="0.25">
      <c r="A23" s="7"/>
      <c r="B23" s="49"/>
      <c r="C23" s="49"/>
      <c r="D23" s="49"/>
      <c r="E23" s="49"/>
      <c r="F23" s="49"/>
      <c r="G23" s="74"/>
      <c r="I23" s="81"/>
    </row>
    <row r="24" spans="1:9" x14ac:dyDescent="0.2">
      <c r="A24" s="44" t="s">
        <v>47</v>
      </c>
      <c r="B24" s="49">
        <v>53.1</v>
      </c>
      <c r="C24" s="49">
        <v>18</v>
      </c>
      <c r="D24" s="49">
        <v>21.4</v>
      </c>
      <c r="E24" s="49">
        <v>32.4</v>
      </c>
      <c r="F24" s="49">
        <v>29.6</v>
      </c>
      <c r="G24" s="74">
        <v>15.5</v>
      </c>
      <c r="I24" s="80"/>
    </row>
    <row r="25" spans="1:9" x14ac:dyDescent="0.2">
      <c r="A25" s="44" t="s">
        <v>48</v>
      </c>
      <c r="B25" s="49">
        <v>0</v>
      </c>
      <c r="C25" s="49">
        <v>0.4</v>
      </c>
      <c r="D25" s="49">
        <v>0.3</v>
      </c>
      <c r="E25" s="49">
        <v>10.3</v>
      </c>
      <c r="F25" s="49">
        <v>2.4</v>
      </c>
      <c r="G25" s="74">
        <v>1.4</v>
      </c>
      <c r="I25" s="80"/>
    </row>
    <row r="26" spans="1:9" ht="9.9499999999999993" customHeight="1" x14ac:dyDescent="0.25">
      <c r="A26" s="7"/>
      <c r="B26" s="49"/>
      <c r="C26" s="49"/>
      <c r="D26" s="49"/>
      <c r="E26" s="49"/>
      <c r="F26" s="49"/>
      <c r="G26" s="74"/>
      <c r="I26" s="81"/>
    </row>
    <row r="27" spans="1:9" x14ac:dyDescent="0.2">
      <c r="A27" s="43" t="s">
        <v>49</v>
      </c>
      <c r="B27" s="49">
        <v>273.2</v>
      </c>
      <c r="C27" s="49">
        <v>388.3</v>
      </c>
      <c r="D27" s="49">
        <v>426</v>
      </c>
      <c r="E27" s="49">
        <v>735.8</v>
      </c>
      <c r="F27" s="49">
        <v>682.4</v>
      </c>
      <c r="G27" s="74">
        <v>860.8</v>
      </c>
      <c r="I27" s="80"/>
    </row>
    <row r="28" spans="1:9" x14ac:dyDescent="0.2">
      <c r="A28" s="42" t="s">
        <v>50</v>
      </c>
      <c r="B28" s="49">
        <v>10.5</v>
      </c>
      <c r="C28" s="49">
        <v>7.7</v>
      </c>
      <c r="D28" s="49">
        <v>6.7</v>
      </c>
      <c r="E28" s="49">
        <v>13.6</v>
      </c>
      <c r="F28" s="49">
        <v>18.7</v>
      </c>
      <c r="G28" s="74">
        <v>16.8</v>
      </c>
      <c r="I28" s="80"/>
    </row>
    <row r="29" spans="1:9" x14ac:dyDescent="0.2">
      <c r="A29" s="42" t="s">
        <v>51</v>
      </c>
      <c r="B29" s="49">
        <v>15.2</v>
      </c>
      <c r="C29" s="49">
        <v>92</v>
      </c>
      <c r="D29" s="49">
        <v>12.8</v>
      </c>
      <c r="E29" s="49">
        <v>4</v>
      </c>
      <c r="F29" s="49">
        <v>6.5</v>
      </c>
      <c r="G29" s="74">
        <v>5.2</v>
      </c>
      <c r="I29" s="80"/>
    </row>
    <row r="30" spans="1:9" x14ac:dyDescent="0.2">
      <c r="A30" s="42" t="s">
        <v>52</v>
      </c>
      <c r="B30" s="49">
        <v>247.5</v>
      </c>
      <c r="C30" s="49">
        <v>288.60000000000002</v>
      </c>
      <c r="D30" s="49">
        <v>406.5</v>
      </c>
      <c r="E30" s="49">
        <v>718.3</v>
      </c>
      <c r="F30" s="49">
        <v>657.2</v>
      </c>
      <c r="G30" s="74">
        <v>838.7</v>
      </c>
      <c r="I30" s="80"/>
    </row>
    <row r="31" spans="1:9" ht="9.9499999999999993" customHeight="1" x14ac:dyDescent="0.25">
      <c r="A31" s="7"/>
      <c r="B31" s="49"/>
      <c r="C31" s="49"/>
      <c r="D31" s="49"/>
      <c r="E31" s="49"/>
      <c r="F31" s="49"/>
      <c r="G31" s="74"/>
      <c r="I31" s="81"/>
    </row>
    <row r="32" spans="1:9" x14ac:dyDescent="0.2">
      <c r="A32" s="3" t="s">
        <v>20</v>
      </c>
      <c r="B32" s="49">
        <v>1726.7</v>
      </c>
      <c r="C32" s="49">
        <v>1663.4</v>
      </c>
      <c r="D32" s="49">
        <v>1567.2</v>
      </c>
      <c r="E32" s="49">
        <v>1772.9</v>
      </c>
      <c r="F32" s="49">
        <v>1723.9</v>
      </c>
      <c r="G32" s="74">
        <v>2491</v>
      </c>
      <c r="I32" s="80"/>
    </row>
    <row r="33" spans="1:11" ht="9.9499999999999993" customHeight="1" x14ac:dyDescent="0.25">
      <c r="A33" s="3"/>
      <c r="B33" s="49"/>
      <c r="C33" s="49"/>
      <c r="D33" s="49"/>
      <c r="E33" s="49"/>
      <c r="F33" s="49"/>
      <c r="G33" s="74"/>
      <c r="I33" s="81"/>
    </row>
    <row r="34" spans="1:11" x14ac:dyDescent="0.2">
      <c r="A34" s="6" t="s">
        <v>59</v>
      </c>
      <c r="B34" s="49">
        <v>1437.3</v>
      </c>
      <c r="C34" s="49">
        <v>1377.1</v>
      </c>
      <c r="D34" s="49">
        <v>1276.0999999999999</v>
      </c>
      <c r="E34" s="49">
        <v>1422.8</v>
      </c>
      <c r="F34" s="49">
        <v>1359.6</v>
      </c>
      <c r="G34" s="74">
        <v>2336.4</v>
      </c>
      <c r="I34" s="80"/>
    </row>
    <row r="35" spans="1:11" x14ac:dyDescent="0.2">
      <c r="A35" s="42" t="s">
        <v>53</v>
      </c>
      <c r="B35" s="49">
        <v>712.6</v>
      </c>
      <c r="C35" s="49">
        <v>722.6</v>
      </c>
      <c r="D35" s="49">
        <v>677.7</v>
      </c>
      <c r="E35" s="49">
        <v>718</v>
      </c>
      <c r="F35" s="49">
        <v>735.5</v>
      </c>
      <c r="G35" s="74">
        <v>746.8</v>
      </c>
      <c r="I35" s="80"/>
    </row>
    <row r="36" spans="1:11" x14ac:dyDescent="0.2">
      <c r="A36" s="42" t="s">
        <v>54</v>
      </c>
      <c r="B36" s="49">
        <v>152</v>
      </c>
      <c r="C36" s="49">
        <v>143.19999999999999</v>
      </c>
      <c r="D36" s="49">
        <v>155.80000000000001</v>
      </c>
      <c r="E36" s="49">
        <v>155</v>
      </c>
      <c r="F36" s="49">
        <v>153.9</v>
      </c>
      <c r="G36" s="74">
        <v>150.80000000000001</v>
      </c>
      <c r="I36" s="80"/>
    </row>
    <row r="37" spans="1:11" x14ac:dyDescent="0.2">
      <c r="A37" s="42" t="s">
        <v>55</v>
      </c>
      <c r="B37" s="49">
        <v>36</v>
      </c>
      <c r="C37" s="49">
        <v>39</v>
      </c>
      <c r="D37" s="49">
        <v>39.4</v>
      </c>
      <c r="E37" s="49">
        <v>46.4</v>
      </c>
      <c r="F37" s="49">
        <v>54.6</v>
      </c>
      <c r="G37" s="74">
        <v>74.5</v>
      </c>
      <c r="I37" s="80"/>
    </row>
    <row r="38" spans="1:11" x14ac:dyDescent="0.2">
      <c r="A38" s="42" t="s">
        <v>56</v>
      </c>
      <c r="B38" s="49">
        <v>165.6</v>
      </c>
      <c r="C38" s="49">
        <v>128.80000000000001</v>
      </c>
      <c r="D38" s="49">
        <v>112.8</v>
      </c>
      <c r="E38" s="49">
        <v>99.8</v>
      </c>
      <c r="F38" s="49">
        <v>94.4</v>
      </c>
      <c r="G38" s="74">
        <v>98.9</v>
      </c>
      <c r="I38" s="80"/>
    </row>
    <row r="39" spans="1:11" x14ac:dyDescent="0.2">
      <c r="A39" s="42" t="s">
        <v>47</v>
      </c>
      <c r="B39" s="49">
        <v>83.3</v>
      </c>
      <c r="C39" s="49">
        <v>94.6</v>
      </c>
      <c r="D39" s="49">
        <v>41.7</v>
      </c>
      <c r="E39" s="49">
        <v>76.099999999999994</v>
      </c>
      <c r="F39" s="49">
        <v>50.1</v>
      </c>
      <c r="G39" s="74">
        <v>37.799999999999997</v>
      </c>
      <c r="I39" s="80"/>
    </row>
    <row r="40" spans="1:11" ht="24" x14ac:dyDescent="0.2">
      <c r="A40" s="76" t="s">
        <v>70</v>
      </c>
      <c r="B40" s="49">
        <v>275.89999999999998</v>
      </c>
      <c r="C40" s="49">
        <v>247.7</v>
      </c>
      <c r="D40" s="49">
        <v>248.7</v>
      </c>
      <c r="E40" s="49">
        <v>327.5</v>
      </c>
      <c r="F40" s="49">
        <v>271.10000000000002</v>
      </c>
      <c r="G40" s="74">
        <v>237.6</v>
      </c>
      <c r="I40" s="80"/>
    </row>
    <row r="41" spans="1:11" ht="25.5" x14ac:dyDescent="0.2">
      <c r="A41" s="76" t="s">
        <v>73</v>
      </c>
      <c r="B41" s="49">
        <v>0</v>
      </c>
      <c r="C41" s="49">
        <v>0</v>
      </c>
      <c r="D41" s="49">
        <v>0</v>
      </c>
      <c r="E41" s="49">
        <v>0</v>
      </c>
      <c r="F41" s="49">
        <v>0</v>
      </c>
      <c r="G41" s="74">
        <v>990</v>
      </c>
      <c r="I41" s="80"/>
    </row>
    <row r="42" spans="1:11" x14ac:dyDescent="0.2">
      <c r="A42" s="42" t="s">
        <v>57</v>
      </c>
      <c r="B42" s="49">
        <v>11.9</v>
      </c>
      <c r="C42" s="49">
        <v>1.1000000000000001</v>
      </c>
      <c r="D42" s="49">
        <v>0</v>
      </c>
      <c r="E42" s="49">
        <v>0</v>
      </c>
      <c r="F42" s="49">
        <v>0</v>
      </c>
      <c r="G42" s="74">
        <v>0</v>
      </c>
      <c r="H42" s="52"/>
      <c r="I42" s="80"/>
      <c r="J42" s="52"/>
      <c r="K42" s="52"/>
    </row>
    <row r="43" spans="1:11" ht="9.9499999999999993" customHeight="1" x14ac:dyDescent="0.25">
      <c r="A43" s="14"/>
      <c r="B43" s="49"/>
      <c r="C43" s="49"/>
      <c r="D43" s="49"/>
      <c r="E43" s="49"/>
      <c r="F43" s="49"/>
      <c r="G43" s="74"/>
      <c r="I43" s="81"/>
    </row>
    <row r="44" spans="1:11" x14ac:dyDescent="0.2">
      <c r="A44" s="45" t="s">
        <v>48</v>
      </c>
      <c r="B44" s="49">
        <v>289.39999999999998</v>
      </c>
      <c r="C44" s="49">
        <v>286.3</v>
      </c>
      <c r="D44" s="49">
        <v>291.10000000000002</v>
      </c>
      <c r="E44" s="49">
        <v>350.2</v>
      </c>
      <c r="F44" s="49">
        <v>364.3</v>
      </c>
      <c r="G44" s="74">
        <v>154.6</v>
      </c>
      <c r="I44" s="80"/>
    </row>
    <row r="45" spans="1:11" ht="9.9499999999999993" customHeight="1" x14ac:dyDescent="0.25">
      <c r="A45" s="14"/>
      <c r="B45" s="49"/>
      <c r="C45" s="49"/>
      <c r="D45" s="49"/>
      <c r="E45" s="49"/>
      <c r="F45" s="49"/>
      <c r="G45" s="74"/>
      <c r="I45" s="81"/>
    </row>
    <row r="46" spans="1:11" x14ac:dyDescent="0.2">
      <c r="A46" s="45" t="s">
        <v>58</v>
      </c>
      <c r="B46" s="49">
        <v>448.3</v>
      </c>
      <c r="C46" s="49">
        <v>507.2</v>
      </c>
      <c r="D46" s="49">
        <v>532.5</v>
      </c>
      <c r="E46" s="49">
        <v>763.6</v>
      </c>
      <c r="F46" s="49">
        <v>744.2</v>
      </c>
      <c r="G46" s="66">
        <v>1037</v>
      </c>
      <c r="I46" s="83"/>
    </row>
    <row r="47" spans="1:11" x14ac:dyDescent="0.2">
      <c r="A47" s="42" t="s">
        <v>60</v>
      </c>
      <c r="B47" s="49">
        <v>106.9</v>
      </c>
      <c r="C47" s="49">
        <v>57.6</v>
      </c>
      <c r="D47" s="49">
        <v>54</v>
      </c>
      <c r="E47" s="49">
        <v>204.5</v>
      </c>
      <c r="F47" s="49">
        <v>108.9</v>
      </c>
      <c r="G47" s="74">
        <v>188</v>
      </c>
      <c r="I47" s="80"/>
    </row>
    <row r="48" spans="1:11" x14ac:dyDescent="0.2">
      <c r="A48" s="42" t="s">
        <v>61</v>
      </c>
      <c r="B48" s="49">
        <v>102.2</v>
      </c>
      <c r="C48" s="49">
        <v>86.8</v>
      </c>
      <c r="D48" s="49">
        <v>18.899999999999999</v>
      </c>
      <c r="E48" s="49">
        <v>12.6</v>
      </c>
      <c r="F48" s="49">
        <v>82</v>
      </c>
      <c r="G48" s="74">
        <v>199.7</v>
      </c>
      <c r="I48" s="80"/>
    </row>
    <row r="49" spans="1:9" x14ac:dyDescent="0.2">
      <c r="A49" s="42" t="s">
        <v>62</v>
      </c>
      <c r="B49" s="49">
        <v>239.2</v>
      </c>
      <c r="C49" s="49">
        <v>362.9</v>
      </c>
      <c r="D49" s="49">
        <v>459.6</v>
      </c>
      <c r="E49" s="49">
        <v>546.5</v>
      </c>
      <c r="F49" s="49">
        <v>553.29999999999995</v>
      </c>
      <c r="G49" s="74">
        <v>649.20000000000005</v>
      </c>
      <c r="I49" s="80"/>
    </row>
    <row r="50" spans="1:9" ht="12" customHeight="1" x14ac:dyDescent="0.2">
      <c r="A50" s="2"/>
      <c r="B50" s="2"/>
      <c r="C50" s="2"/>
      <c r="D50" s="2"/>
      <c r="E50" s="2"/>
      <c r="F50" s="2"/>
      <c r="G50" s="2"/>
    </row>
    <row r="51" spans="1:9" x14ac:dyDescent="0.2">
      <c r="A51" s="24" t="s">
        <v>63</v>
      </c>
      <c r="B51" s="10"/>
      <c r="C51" s="10"/>
      <c r="D51" s="10"/>
      <c r="E51" s="10"/>
      <c r="F51" s="10"/>
      <c r="G51" s="10"/>
    </row>
    <row r="52" spans="1:9" x14ac:dyDescent="0.2">
      <c r="A52" s="24" t="s">
        <v>69</v>
      </c>
      <c r="B52" s="10"/>
      <c r="C52" s="10"/>
      <c r="D52" s="10"/>
      <c r="E52" s="10"/>
      <c r="F52" s="10"/>
      <c r="G52" s="10"/>
    </row>
    <row r="53" spans="1:9" s="75" customFormat="1" ht="64.5" customHeight="1" x14ac:dyDescent="0.2">
      <c r="A53" s="122" t="s">
        <v>106</v>
      </c>
      <c r="B53" s="122"/>
      <c r="C53" s="122"/>
      <c r="D53" s="122"/>
      <c r="E53" s="122"/>
      <c r="F53" s="122"/>
      <c r="G53" s="122"/>
    </row>
    <row r="54" spans="1:9" s="75" customFormat="1" ht="47.25" customHeight="1" x14ac:dyDescent="0.2">
      <c r="A54" s="123" t="s">
        <v>107</v>
      </c>
      <c r="B54" s="123"/>
      <c r="C54" s="123"/>
      <c r="D54" s="123"/>
      <c r="E54" s="123"/>
      <c r="F54" s="123"/>
      <c r="G54" s="123"/>
    </row>
    <row r="55" spans="1:9" ht="13.5" customHeight="1" x14ac:dyDescent="0.2">
      <c r="A55" s="68"/>
      <c r="B55" s="68"/>
      <c r="C55" s="68"/>
      <c r="D55" s="68"/>
      <c r="E55" s="68"/>
      <c r="F55" s="68"/>
      <c r="G55" s="68"/>
    </row>
    <row r="56" spans="1:9" x14ac:dyDescent="0.2">
      <c r="A56" s="46" t="s">
        <v>31</v>
      </c>
      <c r="B56" s="2"/>
      <c r="C56" s="2"/>
      <c r="D56" s="2"/>
      <c r="E56" s="2"/>
      <c r="F56" s="2"/>
      <c r="G56" s="2"/>
    </row>
  </sheetData>
  <customSheetViews>
    <customSheetView guid="{6FD52BB2-FE9F-4B12-AC90-58CF35BF9213}" scale="130">
      <pane ySplit="4" topLeftCell="A5" activePane="bottomLeft" state="frozen"/>
      <selection pane="bottomLeft" activeCell="I7" sqref="I7"/>
      <pageMargins left="0.15748031496062992" right="0.15748031496062992" top="0.55118110236220474" bottom="0.55118110236220474" header="0.19685039370078741" footer="0.19685039370078741"/>
      <pageSetup paperSize="9" orientation="portrait" r:id="rId1"/>
      <headerFooter>
        <oddHeader>&amp;L&amp;"Arial,Regular"&amp;12Буџети и фондови</oddHeader>
        <oddFooter>&amp;C&amp;"Arial,Regular"&amp;8Стр. &amp;P од &amp;N&amp;L&amp;"Arial,Regular"&amp;8Статистички годишњак Републике Српске</oddFooter>
      </headerFooter>
    </customSheetView>
    <customSheetView guid="{0A089031-E044-448A-B3AC-98176180C6AA}" scale="130">
      <pane ySplit="4" topLeftCell="A50" activePane="bottomLeft" state="frozen"/>
      <selection pane="bottomLeft" activeCell="G54" sqref="G54"/>
      <pageMargins left="0.15748031496062992" right="0.15748031496062992" top="0.55118110236220474" bottom="0.55118110236220474" header="0.19685039370078741" footer="0.19685039370078741"/>
      <pageSetup paperSize="9" orientation="portrait" r:id="rId2"/>
      <headerFooter>
        <oddHeader>&amp;L&amp;"Arial,Regular"&amp;12Буџети и фондови</oddHeader>
        <oddFooter>&amp;C&amp;"Arial,Regular"&amp;8Стр. &amp;P од &amp;N&amp;L&amp;"Arial,Regular"&amp;8Статистички годишњак Републике Српске</oddFooter>
      </headerFooter>
    </customSheetView>
    <customSheetView guid="{2CC115F7-EFF9-47FA-90D9-836180EDBD25}" scale="130" topLeftCell="A38">
      <selection activeCell="I46" sqref="I46"/>
      <pageMargins left="0.15748031496062992" right="0.15748031496062992" top="0.74803149606299213" bottom="0.74803149606299213" header="0.31496062992125984" footer="0.31496062992125984"/>
      <pageSetup paperSize="9" orientation="portrait" r:id="rId3"/>
      <headerFooter>
        <oddHeader>&amp;L&amp;"Arial,Regular"&amp;12Буџети и фондови</oddHeader>
        <oddFooter>&amp;L&amp;"Arial,Regular"&amp;8Статистички годишњак Републике Српске 2016&amp;C&amp;"Arial,Regular"&amp;8Стр. &amp;P од &amp;N</oddFooter>
      </headerFooter>
    </customSheetView>
    <customSheetView guid="{A5DA1AA6-BBE8-4B37-9307-A3E21A6472DA}" scale="130">
      <pane ySplit="3" topLeftCell="A19" activePane="bottomLeft" state="frozen"/>
      <selection pane="bottomLeft" activeCell="A2" sqref="A2"/>
      <pageMargins left="0.15748031496062992" right="0.15748031496062992" top="0.74803149606299213" bottom="0.74803149606299213" header="0.31496062992125984" footer="0.31496062992125984"/>
      <pageSetup paperSize="9" orientation="portrait" r:id="rId4"/>
      <headerFooter>
        <oddHeader>&amp;L&amp;"Arial,Regular"&amp;12Буџети и фондови</oddHeader>
        <oddFooter>&amp;C&amp;"Arial,Regular"&amp;8Стр. &amp;P од &amp;N&amp;L&amp;"Arial,Regular"&amp;8Статистички годишњак Републике Српске 2016</oddFooter>
      </headerFooter>
    </customSheetView>
    <customSheetView guid="{343BB58D-21D5-4BBC-8230-0DF52418D556}" scale="130" showPageBreaks="1">
      <pane ySplit="3" topLeftCell="A4" activePane="bottomLeft" state="frozen"/>
      <selection pane="bottomLeft" activeCell="A59" sqref="A59"/>
      <pageMargins left="0.15748031496062992" right="0.15748031496062992" top="0.74803149606299213" bottom="0.74803149606299213" header="0.31496062992125984" footer="0.31496062992125984"/>
      <pageSetup paperSize="9" orientation="portrait" r:id="rId5"/>
      <headerFooter>
        <oddHeader>&amp;L&amp;"Arial,Regular"&amp;12Буџети и фондови</oddHeader>
        <oddFooter>&amp;C&amp;"Arial,Regular"&amp;8Стр. &amp;P од &amp;N&amp;L&amp;"Arial,Regular"&amp;8Статистички годишњак Републике Српске 2016</oddFooter>
      </headerFooter>
    </customSheetView>
    <customSheetView guid="{01D55346-8269-49E7-B79E-EBC51FAF56D6}" scale="130" showPageBreaks="1" topLeftCell="A43">
      <selection activeCell="K41" sqref="K41"/>
      <pageMargins left="0.15748031496062992" right="0.15748031496062992" top="0.74803149606299213" bottom="0.74803149606299213" header="0.31496062992125984" footer="0.31496062992125984"/>
      <pageSetup paperSize="9" orientation="portrait" r:id="rId6"/>
      <headerFooter>
        <oddHeader>&amp;L&amp;"Arial,Regular"&amp;12Буџети и фондови</oddHeader>
        <oddFooter>&amp;L&amp;"Arial,Regular"&amp;8Статистички годишњак Републике Српске 2016&amp;C&amp;"Arial,Regular"&amp;8Стр. &amp;P од &amp;N</oddFooter>
      </headerFooter>
    </customSheetView>
    <customSheetView guid="{0D17EE3A-A723-4128-A57D-F6AA8D7B75A6}" scale="130" showPageBreaks="1" topLeftCell="A40">
      <selection activeCell="B54" sqref="B54"/>
      <pageMargins left="0.15748031496062992" right="0.15748031496062992" top="0.74803149606299213" bottom="0.74803149606299213" header="0.31496062992125984" footer="0.31496062992125984"/>
      <pageSetup paperSize="9" orientation="portrait" r:id="rId7"/>
      <headerFooter>
        <oddHeader>&amp;L&amp;"Arial,Regular"&amp;12Буџети и фондови</oddHeader>
        <oddFooter>&amp;L&amp;"Arial,Regular"&amp;8Статистички годишњак Републике Српске 2016&amp;C&amp;"Arial,Regular"&amp;8Стр. &amp;P од &amp;N</oddFooter>
      </headerFooter>
    </customSheetView>
    <customSheetView guid="{5EE7ACC3-015E-4734-ABC1-639B79EB0200}" scale="130">
      <pane ySplit="4" topLeftCell="A5" activePane="bottomLeft" state="frozen"/>
      <selection pane="bottomLeft" activeCell="G12" sqref="G12"/>
      <pageMargins left="0.15748031496062992" right="0.15748031496062992" top="0.55118110236220474" bottom="0.55118110236220474" header="0.19685039370078741" footer="0.19685039370078741"/>
      <pageSetup paperSize="9" orientation="portrait" r:id="rId8"/>
      <headerFooter>
        <oddHeader>&amp;L&amp;"Arial,Regular"&amp;12Буџети и фондови</oddHeader>
        <oddFooter>&amp;C&amp;"Arial,Regular"&amp;8Стр. &amp;P од &amp;N&amp;L&amp;"Arial,Regular"&amp;8Статистички годишњак Републике Српске</oddFooter>
      </headerFooter>
    </customSheetView>
  </customSheetViews>
  <mergeCells count="2">
    <mergeCell ref="A53:G53"/>
    <mergeCell ref="A54:G54"/>
  </mergeCells>
  <hyperlinks>
    <hyperlink ref="A1" location="ftn1_9.1." tooltip="Нису укључени приливи по основу примљених кредита и зајмова и одливи по основу отплате примљених кредита и зајмова" display="9.1. Остварени приходи и расходи буџета Републике1)"/>
    <hyperlink ref="A14" location="ftn2_9.1." tooltip="Укључен порез на додату вриједност, порез на промет производа, порез на промет услуга, акцизе и порез на међународну трговину" display="Индиректни порези2)"/>
    <hyperlink ref="G2" location="'Листа табела'!A1" display="Листа табела"/>
  </hyperlinks>
  <pageMargins left="0.15748031496062992" right="0.15748031496062992" top="0.55118110236220474" bottom="0.55118110236220474" header="0.19685039370078741" footer="0.19685039370078741"/>
  <pageSetup paperSize="9" orientation="portrait" r:id="rId9"/>
  <headerFooter>
    <oddHeader>&amp;L&amp;"Arial,Regular"&amp;12Буџети и фондови</oddHeader>
    <oddFooter>&amp;C&amp;"Arial,Regular"&amp;8Стр. &amp;P од &amp;N&amp;L&amp;"Arial,Regular"&amp;8Статистички годишњак Републике Српске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topLeftCell="A43" zoomScale="130" zoomScaleNormal="130" workbookViewId="0">
      <selection activeCell="A57" sqref="A57:B57"/>
    </sheetView>
  </sheetViews>
  <sheetFormatPr defaultRowHeight="15" x14ac:dyDescent="0.25"/>
  <cols>
    <col min="1" max="1" width="66" style="99" customWidth="1"/>
    <col min="2" max="2" width="10.28515625" style="100" customWidth="1"/>
    <col min="3" max="3" width="12.42578125" customWidth="1"/>
    <col min="7" max="7" width="11.28515625" bestFit="1" customWidth="1"/>
  </cols>
  <sheetData>
    <row r="1" spans="1:2" x14ac:dyDescent="0.25">
      <c r="A1" s="84" t="s">
        <v>90</v>
      </c>
      <c r="B1" s="85"/>
    </row>
    <row r="2" spans="1:2" ht="15.75" thickBot="1" x14ac:dyDescent="0.3">
      <c r="A2" s="86" t="s">
        <v>37</v>
      </c>
      <c r="B2" s="15" t="s">
        <v>0</v>
      </c>
    </row>
    <row r="3" spans="1:2" ht="15.75" thickTop="1" x14ac:dyDescent="0.25">
      <c r="A3" s="101"/>
      <c r="B3" s="102">
        <v>2017</v>
      </c>
    </row>
    <row r="4" spans="1:2" x14ac:dyDescent="0.25">
      <c r="A4" s="87" t="s">
        <v>2</v>
      </c>
      <c r="B4" s="74">
        <v>2804.2007479999997</v>
      </c>
    </row>
    <row r="5" spans="1:2" ht="9" customHeight="1" x14ac:dyDescent="0.25">
      <c r="A5" s="88" t="s">
        <v>3</v>
      </c>
      <c r="B5" s="74"/>
    </row>
    <row r="6" spans="1:2" x14ac:dyDescent="0.25">
      <c r="A6" s="89" t="s">
        <v>4</v>
      </c>
      <c r="B6" s="74">
        <v>2475.8726689999999</v>
      </c>
    </row>
    <row r="7" spans="1:2" x14ac:dyDescent="0.25">
      <c r="A7" s="90" t="s">
        <v>5</v>
      </c>
      <c r="B7" s="74">
        <v>383.16115200000002</v>
      </c>
    </row>
    <row r="8" spans="1:2" x14ac:dyDescent="0.25">
      <c r="A8" s="91" t="s">
        <v>6</v>
      </c>
      <c r="B8" s="74">
        <v>0.81964599999999999</v>
      </c>
    </row>
    <row r="9" spans="1:2" x14ac:dyDescent="0.25">
      <c r="A9" s="91" t="s">
        <v>43</v>
      </c>
      <c r="B9" s="74">
        <v>192.871399</v>
      </c>
    </row>
    <row r="10" spans="1:2" x14ac:dyDescent="0.25">
      <c r="A10" s="91" t="s">
        <v>8</v>
      </c>
      <c r="B10" s="74">
        <v>11.955411</v>
      </c>
    </row>
    <row r="11" spans="1:2" x14ac:dyDescent="0.25">
      <c r="A11" s="104" t="s">
        <v>44</v>
      </c>
      <c r="B11" s="74">
        <v>163.17926299999999</v>
      </c>
    </row>
    <row r="12" spans="1:2" x14ac:dyDescent="0.25">
      <c r="A12" s="104" t="s">
        <v>10</v>
      </c>
      <c r="B12" s="78">
        <v>14.335433</v>
      </c>
    </row>
    <row r="13" spans="1:2" x14ac:dyDescent="0.25">
      <c r="A13" s="105" t="s">
        <v>96</v>
      </c>
      <c r="B13" s="78">
        <v>1288.059469</v>
      </c>
    </row>
    <row r="14" spans="1:2" x14ac:dyDescent="0.25">
      <c r="A14" s="105" t="s">
        <v>78</v>
      </c>
      <c r="B14" s="78">
        <v>804.46227399999998</v>
      </c>
    </row>
    <row r="15" spans="1:2" x14ac:dyDescent="0.25">
      <c r="A15" s="106" t="s">
        <v>11</v>
      </c>
      <c r="B15" s="78">
        <v>0.189774</v>
      </c>
    </row>
    <row r="16" spans="1:2" ht="11.25" customHeight="1" x14ac:dyDescent="0.25">
      <c r="A16" s="107"/>
      <c r="B16" s="74"/>
    </row>
    <row r="17" spans="1:7" x14ac:dyDescent="0.25">
      <c r="A17" s="108" t="s">
        <v>12</v>
      </c>
      <c r="B17" s="74">
        <v>298.58602500000001</v>
      </c>
    </row>
    <row r="18" spans="1:7" ht="24.75" x14ac:dyDescent="0.25">
      <c r="A18" s="106" t="s">
        <v>45</v>
      </c>
      <c r="B18" s="79">
        <v>39.078792</v>
      </c>
    </row>
    <row r="19" spans="1:7" x14ac:dyDescent="0.25">
      <c r="A19" s="106" t="s">
        <v>46</v>
      </c>
      <c r="B19" s="74">
        <v>158.604929</v>
      </c>
    </row>
    <row r="20" spans="1:7" x14ac:dyDescent="0.25">
      <c r="A20" s="106" t="s">
        <v>15</v>
      </c>
      <c r="B20" s="74">
        <v>20.466201999999999</v>
      </c>
    </row>
    <row r="21" spans="1:7" ht="24.75" x14ac:dyDescent="0.25">
      <c r="A21" s="106" t="s">
        <v>79</v>
      </c>
      <c r="B21" s="79">
        <v>8.9955960000000008</v>
      </c>
    </row>
    <row r="22" spans="1:7" x14ac:dyDescent="0.25">
      <c r="A22" s="106" t="s">
        <v>16</v>
      </c>
      <c r="B22" s="74">
        <v>71.440505999999999</v>
      </c>
    </row>
    <row r="23" spans="1:7" ht="10.5" customHeight="1" x14ac:dyDescent="0.25">
      <c r="A23" s="109"/>
      <c r="B23" s="74"/>
    </row>
    <row r="24" spans="1:7" x14ac:dyDescent="0.25">
      <c r="A24" s="107" t="s">
        <v>47</v>
      </c>
      <c r="B24" s="74">
        <v>27.08905</v>
      </c>
    </row>
    <row r="25" spans="1:7" x14ac:dyDescent="0.25">
      <c r="A25" s="107" t="s">
        <v>80</v>
      </c>
      <c r="B25" s="74">
        <v>2.6530040000000001</v>
      </c>
    </row>
    <row r="26" spans="1:7" x14ac:dyDescent="0.25">
      <c r="A26" s="109"/>
      <c r="B26" s="74"/>
    </row>
    <row r="27" spans="1:7" x14ac:dyDescent="0.25">
      <c r="A27" s="109" t="s">
        <v>49</v>
      </c>
      <c r="B27" s="74">
        <v>872.72755000000006</v>
      </c>
      <c r="G27" s="92"/>
    </row>
    <row r="28" spans="1:7" x14ac:dyDescent="0.25">
      <c r="A28" s="106" t="s">
        <v>50</v>
      </c>
      <c r="B28" s="74">
        <v>5.0174859999999999</v>
      </c>
      <c r="G28" s="92"/>
    </row>
    <row r="29" spans="1:7" ht="24.75" x14ac:dyDescent="0.25">
      <c r="A29" s="106" t="s">
        <v>81</v>
      </c>
      <c r="B29" s="79">
        <v>0</v>
      </c>
      <c r="G29" s="92"/>
    </row>
    <row r="30" spans="1:7" x14ac:dyDescent="0.25">
      <c r="A30" s="106" t="s">
        <v>51</v>
      </c>
      <c r="B30" s="74">
        <v>119.463404</v>
      </c>
      <c r="G30" s="92"/>
    </row>
    <row r="31" spans="1:7" x14ac:dyDescent="0.25">
      <c r="A31" s="106" t="s">
        <v>52</v>
      </c>
      <c r="B31" s="74">
        <v>676.12588800000003</v>
      </c>
      <c r="G31" s="92"/>
    </row>
    <row r="32" spans="1:7" x14ac:dyDescent="0.25">
      <c r="A32" s="106" t="s">
        <v>82</v>
      </c>
      <c r="B32" s="74">
        <v>72.120772000000002</v>
      </c>
      <c r="G32" s="92"/>
    </row>
    <row r="33" spans="1:2" x14ac:dyDescent="0.25">
      <c r="A33" s="109"/>
      <c r="B33" s="74"/>
    </row>
    <row r="34" spans="1:2" x14ac:dyDescent="0.25">
      <c r="A34" s="107" t="s">
        <v>20</v>
      </c>
      <c r="B34" s="74">
        <v>2526.7640499999993</v>
      </c>
    </row>
    <row r="35" spans="1:2" x14ac:dyDescent="0.25">
      <c r="A35" s="107"/>
      <c r="B35" s="74"/>
    </row>
    <row r="36" spans="1:2" x14ac:dyDescent="0.25">
      <c r="A36" s="108" t="s">
        <v>59</v>
      </c>
      <c r="B36" s="74">
        <v>2338.9425179999994</v>
      </c>
    </row>
    <row r="37" spans="1:2" x14ac:dyDescent="0.25">
      <c r="A37" s="106" t="s">
        <v>83</v>
      </c>
      <c r="B37" s="74">
        <v>720.51617499999998</v>
      </c>
    </row>
    <row r="38" spans="1:2" x14ac:dyDescent="0.25">
      <c r="A38" s="106" t="s">
        <v>54</v>
      </c>
      <c r="B38" s="74">
        <v>143.36633699999999</v>
      </c>
    </row>
    <row r="39" spans="1:2" x14ac:dyDescent="0.25">
      <c r="A39" s="106" t="s">
        <v>55</v>
      </c>
      <c r="B39" s="74">
        <v>98.273525000000006</v>
      </c>
    </row>
    <row r="40" spans="1:2" x14ac:dyDescent="0.25">
      <c r="A40" s="106" t="s">
        <v>56</v>
      </c>
      <c r="B40" s="74">
        <v>108.248345</v>
      </c>
    </row>
    <row r="41" spans="1:2" x14ac:dyDescent="0.25">
      <c r="A41" s="106" t="s">
        <v>47</v>
      </c>
      <c r="B41" s="74">
        <v>43.114229999999999</v>
      </c>
    </row>
    <row r="42" spans="1:2" ht="24.75" x14ac:dyDescent="0.25">
      <c r="A42" s="106" t="s">
        <v>70</v>
      </c>
      <c r="B42" s="74">
        <v>216.88943399999999</v>
      </c>
    </row>
    <row r="43" spans="1:2" ht="24.75" x14ac:dyDescent="0.25">
      <c r="A43" s="106" t="s">
        <v>84</v>
      </c>
      <c r="B43" s="79">
        <v>1001.681558</v>
      </c>
    </row>
    <row r="44" spans="1:2" ht="24.75" x14ac:dyDescent="0.25">
      <c r="A44" s="106" t="s">
        <v>85</v>
      </c>
      <c r="B44" s="79">
        <v>8.5050000000000004E-3</v>
      </c>
    </row>
    <row r="45" spans="1:2" x14ac:dyDescent="0.25">
      <c r="A45" s="106" t="s">
        <v>86</v>
      </c>
      <c r="B45" s="74">
        <v>6.8444089999999997</v>
      </c>
    </row>
    <row r="46" spans="1:2" x14ac:dyDescent="0.25">
      <c r="A46" s="106" t="s">
        <v>57</v>
      </c>
      <c r="B46" s="77" t="s">
        <v>68</v>
      </c>
    </row>
    <row r="47" spans="1:2" x14ac:dyDescent="0.25">
      <c r="A47" s="106"/>
      <c r="B47" s="74"/>
    </row>
    <row r="48" spans="1:2" x14ac:dyDescent="0.25">
      <c r="A48" s="110" t="s">
        <v>87</v>
      </c>
      <c r="B48" s="74">
        <v>187.82153199999999</v>
      </c>
    </row>
    <row r="49" spans="1:2" x14ac:dyDescent="0.25">
      <c r="A49" s="106"/>
      <c r="B49" s="74"/>
    </row>
    <row r="50" spans="1:2" x14ac:dyDescent="0.25">
      <c r="A50" s="110" t="s">
        <v>58</v>
      </c>
      <c r="B50" s="66">
        <v>993.11322099999995</v>
      </c>
    </row>
    <row r="51" spans="1:2" x14ac:dyDescent="0.25">
      <c r="A51" s="106" t="s">
        <v>60</v>
      </c>
      <c r="B51" s="74">
        <v>130.459417</v>
      </c>
    </row>
    <row r="52" spans="1:2" ht="24.75" x14ac:dyDescent="0.25">
      <c r="A52" s="106" t="s">
        <v>88</v>
      </c>
      <c r="B52" s="79">
        <v>0</v>
      </c>
    </row>
    <row r="53" spans="1:2" x14ac:dyDescent="0.25">
      <c r="A53" s="106" t="s">
        <v>61</v>
      </c>
      <c r="B53" s="74">
        <v>126.30544500000001</v>
      </c>
    </row>
    <row r="54" spans="1:2" x14ac:dyDescent="0.25">
      <c r="A54" s="106" t="s">
        <v>62</v>
      </c>
      <c r="B54" s="74">
        <v>652.34722199999999</v>
      </c>
    </row>
    <row r="55" spans="1:2" x14ac:dyDescent="0.25">
      <c r="A55" s="106" t="s">
        <v>89</v>
      </c>
      <c r="B55" s="74">
        <v>84.001137</v>
      </c>
    </row>
    <row r="56" spans="1:2" x14ac:dyDescent="0.25">
      <c r="A56" s="93"/>
      <c r="B56" s="94"/>
    </row>
    <row r="57" spans="1:2" s="95" customFormat="1" ht="36.75" customHeight="1" x14ac:dyDescent="0.2">
      <c r="A57" s="124" t="s">
        <v>97</v>
      </c>
      <c r="B57" s="124"/>
    </row>
    <row r="58" spans="1:2" s="95" customFormat="1" ht="30.75" customHeight="1" x14ac:dyDescent="0.2">
      <c r="A58" s="125" t="s">
        <v>98</v>
      </c>
      <c r="B58" s="125"/>
    </row>
    <row r="59" spans="1:2" s="95" customFormat="1" ht="12" x14ac:dyDescent="0.2">
      <c r="A59" s="96"/>
      <c r="B59" s="97"/>
    </row>
    <row r="60" spans="1:2" s="95" customFormat="1" ht="12" x14ac:dyDescent="0.2">
      <c r="A60" s="98" t="s">
        <v>31</v>
      </c>
      <c r="B60" s="94"/>
    </row>
  </sheetData>
  <mergeCells count="2">
    <mergeCell ref="A57:B57"/>
    <mergeCell ref="A58:B58"/>
  </mergeCells>
  <hyperlinks>
    <hyperlink ref="B2" location="'Листа табела'!A1" display="Листа табела"/>
  </hyperlinks>
  <pageMargins left="0.15748031496062992" right="0.15748031496062992" top="0.55118110236220474" bottom="0.55118110236220474" header="0.19685039370078741" footer="0.19685039370078741"/>
  <pageSetup paperSize="9" orientation="portrait" r:id="rId1"/>
  <headerFooter>
    <oddHeader>&amp;L&amp;"Arial,Regular"&amp;12Буџети и фондови</oddHeader>
    <oddFooter>&amp;C&amp;"Arial,Regular"&amp;8Стр. &amp;P од &amp;N&amp;L&amp;"Arial,Regular"&amp;8Статистички годишњак Републике Српске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zoomScale="130" zoomScaleNormal="130" workbookViewId="0">
      <pane ySplit="4" topLeftCell="A23" activePane="bottomLeft" state="frozen"/>
      <selection pane="bottomLeft" activeCell="A2" sqref="A2"/>
    </sheetView>
  </sheetViews>
  <sheetFormatPr defaultRowHeight="14.25" x14ac:dyDescent="0.2"/>
  <cols>
    <col min="1" max="1" width="35.5703125" style="1" customWidth="1"/>
    <col min="2" max="4" width="8.7109375" style="1" customWidth="1"/>
    <col min="5" max="16384" width="9.140625" style="1"/>
  </cols>
  <sheetData>
    <row r="1" spans="1:4" x14ac:dyDescent="0.2">
      <c r="A1" s="11" t="s">
        <v>95</v>
      </c>
      <c r="B1" s="2"/>
      <c r="C1" s="2"/>
    </row>
    <row r="2" spans="1:4" ht="15" thickBot="1" x14ac:dyDescent="0.25">
      <c r="A2" s="12" t="s">
        <v>37</v>
      </c>
      <c r="B2" s="2"/>
      <c r="C2" s="2"/>
      <c r="D2" s="15" t="s">
        <v>0</v>
      </c>
    </row>
    <row r="3" spans="1:4" ht="18" customHeight="1" thickTop="1" x14ac:dyDescent="0.2">
      <c r="A3" s="20"/>
      <c r="B3" s="54" t="s">
        <v>1</v>
      </c>
      <c r="C3" s="55"/>
      <c r="D3" s="55"/>
    </row>
    <row r="4" spans="1:4" ht="18" customHeight="1" x14ac:dyDescent="0.2">
      <c r="A4" s="19"/>
      <c r="B4" s="8">
        <v>2008</v>
      </c>
      <c r="C4" s="9">
        <v>2009</v>
      </c>
      <c r="D4" s="9">
        <v>2010</v>
      </c>
    </row>
    <row r="5" spans="1:4" ht="18" customHeight="1" x14ac:dyDescent="0.2">
      <c r="A5" s="5" t="s">
        <v>2</v>
      </c>
      <c r="B5" s="27">
        <v>640.4</v>
      </c>
      <c r="C5" s="28">
        <v>565.79999999999995</v>
      </c>
      <c r="D5" s="36">
        <v>556.46458899999993</v>
      </c>
    </row>
    <row r="6" spans="1:4" x14ac:dyDescent="0.2">
      <c r="A6" s="7" t="s">
        <v>3</v>
      </c>
      <c r="B6" s="27"/>
      <c r="C6" s="28"/>
      <c r="D6" s="36"/>
    </row>
    <row r="7" spans="1:4" x14ac:dyDescent="0.2">
      <c r="A7" s="6" t="s">
        <v>4</v>
      </c>
      <c r="B7" s="27">
        <v>394.3</v>
      </c>
      <c r="C7" s="28">
        <v>320.39999999999998</v>
      </c>
      <c r="D7" s="37">
        <v>339.71927900000003</v>
      </c>
    </row>
    <row r="8" spans="1:4" x14ac:dyDescent="0.2">
      <c r="A8" s="14" t="s">
        <v>5</v>
      </c>
      <c r="B8" s="27">
        <v>77</v>
      </c>
      <c r="C8" s="28">
        <v>56.4</v>
      </c>
      <c r="D8" s="37">
        <v>57.651927999999998</v>
      </c>
    </row>
    <row r="9" spans="1:4" x14ac:dyDescent="0.2">
      <c r="A9" s="21" t="s">
        <v>6</v>
      </c>
      <c r="B9" s="27">
        <v>0.3</v>
      </c>
      <c r="C9" s="28">
        <v>0.1</v>
      </c>
      <c r="D9" s="37">
        <v>6.5700000000000003E-4</v>
      </c>
    </row>
    <row r="10" spans="1:4" x14ac:dyDescent="0.2">
      <c r="A10" s="21" t="s">
        <v>7</v>
      </c>
      <c r="B10" s="27">
        <v>3.3</v>
      </c>
      <c r="C10" s="28">
        <v>0</v>
      </c>
      <c r="D10" s="37">
        <v>0</v>
      </c>
    </row>
    <row r="11" spans="1:4" ht="24" x14ac:dyDescent="0.2">
      <c r="A11" s="21" t="s">
        <v>8</v>
      </c>
      <c r="B11" s="27">
        <v>0</v>
      </c>
      <c r="C11" s="28">
        <v>0</v>
      </c>
      <c r="D11" s="37">
        <v>2.7099999999999997E-4</v>
      </c>
    </row>
    <row r="12" spans="1:4" x14ac:dyDescent="0.2">
      <c r="A12" s="21" t="s">
        <v>9</v>
      </c>
      <c r="B12" s="27">
        <v>42.2</v>
      </c>
      <c r="C12" s="28">
        <v>36.4</v>
      </c>
      <c r="D12" s="37">
        <v>36.692999999999998</v>
      </c>
    </row>
    <row r="13" spans="1:4" x14ac:dyDescent="0.2">
      <c r="A13" s="21" t="s">
        <v>10</v>
      </c>
      <c r="B13" s="27">
        <v>31.1</v>
      </c>
      <c r="C13" s="28">
        <v>20</v>
      </c>
      <c r="D13" s="37">
        <v>20.957999999999998</v>
      </c>
    </row>
    <row r="14" spans="1:4" x14ac:dyDescent="0.2">
      <c r="A14" s="26" t="s">
        <v>36</v>
      </c>
      <c r="B14" s="27">
        <v>317</v>
      </c>
      <c r="C14" s="28">
        <v>263.7</v>
      </c>
      <c r="D14" s="37">
        <v>281.721</v>
      </c>
    </row>
    <row r="15" spans="1:4" x14ac:dyDescent="0.2">
      <c r="A15" s="14" t="s">
        <v>11</v>
      </c>
      <c r="B15" s="27">
        <v>0.4</v>
      </c>
      <c r="C15" s="28">
        <v>0.3</v>
      </c>
      <c r="D15" s="37">
        <v>0.34635100000000002</v>
      </c>
    </row>
    <row r="16" spans="1:4" x14ac:dyDescent="0.2">
      <c r="A16" s="3"/>
      <c r="B16" s="29"/>
      <c r="C16" s="13"/>
      <c r="D16" s="36"/>
    </row>
    <row r="17" spans="1:4" x14ac:dyDescent="0.2">
      <c r="A17" s="6" t="s">
        <v>12</v>
      </c>
      <c r="B17" s="27">
        <v>181.4</v>
      </c>
      <c r="C17" s="28">
        <v>156.5</v>
      </c>
      <c r="D17" s="36">
        <v>151.69530999999998</v>
      </c>
    </row>
    <row r="18" spans="1:4" x14ac:dyDescent="0.2">
      <c r="A18" s="14" t="s">
        <v>13</v>
      </c>
      <c r="B18" s="27">
        <v>34.299999999999997</v>
      </c>
      <c r="C18" s="28">
        <v>19.399999999999999</v>
      </c>
      <c r="D18" s="36">
        <v>17.032</v>
      </c>
    </row>
    <row r="19" spans="1:4" x14ac:dyDescent="0.2">
      <c r="A19" s="14" t="s">
        <v>14</v>
      </c>
      <c r="B19" s="27">
        <v>137.5</v>
      </c>
      <c r="C19" s="28">
        <v>128.30000000000001</v>
      </c>
      <c r="D19" s="36">
        <v>127.973</v>
      </c>
    </row>
    <row r="20" spans="1:4" x14ac:dyDescent="0.2">
      <c r="A20" s="14" t="s">
        <v>15</v>
      </c>
      <c r="B20" s="27">
        <v>0.3</v>
      </c>
      <c r="C20" s="28">
        <v>0.5</v>
      </c>
      <c r="D20" s="36">
        <v>0.48431000000000002</v>
      </c>
    </row>
    <row r="21" spans="1:4" x14ac:dyDescent="0.2">
      <c r="A21" s="14" t="s">
        <v>16</v>
      </c>
      <c r="B21" s="27">
        <v>9.3000000000000007</v>
      </c>
      <c r="C21" s="28">
        <v>8.3000000000000007</v>
      </c>
      <c r="D21" s="36">
        <v>6.2060000000000004</v>
      </c>
    </row>
    <row r="22" spans="1:4" x14ac:dyDescent="0.2">
      <c r="A22" s="7"/>
      <c r="B22" s="30"/>
      <c r="C22" s="31"/>
      <c r="D22" s="38"/>
    </row>
    <row r="23" spans="1:4" x14ac:dyDescent="0.2">
      <c r="A23" s="22" t="s">
        <v>17</v>
      </c>
      <c r="B23" s="27">
        <v>13</v>
      </c>
      <c r="C23" s="28">
        <v>10.4</v>
      </c>
      <c r="D23" s="36">
        <v>8.1120000000000001</v>
      </c>
    </row>
    <row r="24" spans="1:4" x14ac:dyDescent="0.2">
      <c r="A24" s="22" t="s">
        <v>18</v>
      </c>
      <c r="B24" s="27">
        <v>45.2</v>
      </c>
      <c r="C24" s="28">
        <v>72</v>
      </c>
      <c r="D24" s="36">
        <v>49.768999999999998</v>
      </c>
    </row>
    <row r="25" spans="1:4" x14ac:dyDescent="0.2">
      <c r="A25" s="23" t="s">
        <v>19</v>
      </c>
      <c r="B25" s="32">
        <v>6.4</v>
      </c>
      <c r="C25" s="33">
        <v>6.5</v>
      </c>
      <c r="D25" s="38">
        <v>7.1689999999999996</v>
      </c>
    </row>
    <row r="26" spans="1:4" x14ac:dyDescent="0.2">
      <c r="A26" s="6"/>
      <c r="B26" s="29"/>
      <c r="C26" s="13"/>
      <c r="D26" s="36"/>
    </row>
    <row r="27" spans="1:4" x14ac:dyDescent="0.2">
      <c r="A27" s="3" t="s">
        <v>20</v>
      </c>
      <c r="B27" s="27">
        <v>738.4</v>
      </c>
      <c r="C27" s="28">
        <v>573</v>
      </c>
      <c r="D27" s="36">
        <v>604.36400000000003</v>
      </c>
    </row>
    <row r="28" spans="1:4" x14ac:dyDescent="0.2">
      <c r="A28" s="3"/>
      <c r="B28" s="27"/>
      <c r="C28" s="28"/>
      <c r="D28" s="36"/>
    </row>
    <row r="29" spans="1:4" x14ac:dyDescent="0.2">
      <c r="A29" s="6" t="s">
        <v>21</v>
      </c>
      <c r="B29" s="27">
        <v>444.2</v>
      </c>
      <c r="C29" s="28">
        <v>406</v>
      </c>
      <c r="D29" s="36">
        <v>429.93599999999998</v>
      </c>
    </row>
    <row r="30" spans="1:4" x14ac:dyDescent="0.2">
      <c r="A30" s="14" t="s">
        <v>22</v>
      </c>
      <c r="B30" s="27">
        <v>150.1</v>
      </c>
      <c r="C30" s="28">
        <v>158.69999999999999</v>
      </c>
      <c r="D30" s="36">
        <v>156.62899999999999</v>
      </c>
    </row>
    <row r="31" spans="1:4" ht="24" x14ac:dyDescent="0.2">
      <c r="A31" s="14" t="s">
        <v>23</v>
      </c>
      <c r="B31" s="34">
        <v>9.5</v>
      </c>
      <c r="C31" s="35">
        <v>13</v>
      </c>
      <c r="D31" s="39">
        <v>13.442</v>
      </c>
    </row>
    <row r="32" spans="1:4" x14ac:dyDescent="0.2">
      <c r="A32" s="14" t="s">
        <v>24</v>
      </c>
      <c r="B32" s="27">
        <v>135.1</v>
      </c>
      <c r="C32" s="28">
        <v>115.3</v>
      </c>
      <c r="D32" s="36">
        <v>126.59</v>
      </c>
    </row>
    <row r="33" spans="1:4" x14ac:dyDescent="0.2">
      <c r="A33" s="14" t="s">
        <v>25</v>
      </c>
      <c r="B33" s="27">
        <v>141</v>
      </c>
      <c r="C33" s="28">
        <v>106</v>
      </c>
      <c r="D33" s="36">
        <v>114.727</v>
      </c>
    </row>
    <row r="34" spans="1:4" x14ac:dyDescent="0.2">
      <c r="A34" s="14" t="s">
        <v>26</v>
      </c>
      <c r="B34" s="27">
        <v>8.4</v>
      </c>
      <c r="C34" s="28">
        <v>10</v>
      </c>
      <c r="D34" s="36">
        <v>13.006</v>
      </c>
    </row>
    <row r="35" spans="1:4" x14ac:dyDescent="0.2">
      <c r="A35" s="14" t="s">
        <v>27</v>
      </c>
      <c r="B35" s="27">
        <v>0</v>
      </c>
      <c r="C35" s="28">
        <v>3.1</v>
      </c>
      <c r="D35" s="36">
        <v>5.5419999999999998</v>
      </c>
    </row>
    <row r="36" spans="1:4" x14ac:dyDescent="0.2">
      <c r="A36" s="3" t="s">
        <v>3</v>
      </c>
      <c r="B36" s="29"/>
      <c r="C36" s="13"/>
      <c r="D36" s="36"/>
    </row>
    <row r="37" spans="1:4" x14ac:dyDescent="0.2">
      <c r="A37" s="6" t="s">
        <v>28</v>
      </c>
      <c r="B37" s="27">
        <v>280.60000000000002</v>
      </c>
      <c r="C37" s="28">
        <v>161.4</v>
      </c>
      <c r="D37" s="36">
        <v>168.601</v>
      </c>
    </row>
    <row r="38" spans="1:4" x14ac:dyDescent="0.2">
      <c r="A38" s="6" t="s">
        <v>29</v>
      </c>
      <c r="B38" s="27">
        <v>13.6</v>
      </c>
      <c r="C38" s="28">
        <v>5.6</v>
      </c>
      <c r="D38" s="36">
        <v>5.827</v>
      </c>
    </row>
    <row r="39" spans="1:4" ht="24" x14ac:dyDescent="0.2">
      <c r="A39" s="23" t="s">
        <v>30</v>
      </c>
      <c r="B39" s="32">
        <v>0</v>
      </c>
      <c r="C39" s="33">
        <v>0</v>
      </c>
      <c r="D39" s="38">
        <v>0</v>
      </c>
    </row>
    <row r="40" spans="1:4" x14ac:dyDescent="0.2">
      <c r="A40" s="2"/>
      <c r="B40" s="2"/>
      <c r="C40" s="2"/>
      <c r="D40" s="2"/>
    </row>
    <row r="41" spans="1:4" x14ac:dyDescent="0.2">
      <c r="A41" s="24" t="s">
        <v>38</v>
      </c>
      <c r="B41" s="10"/>
      <c r="C41" s="2"/>
      <c r="D41" s="2"/>
    </row>
    <row r="42" spans="1:4" x14ac:dyDescent="0.2">
      <c r="A42" s="24" t="s">
        <v>39</v>
      </c>
      <c r="B42" s="10"/>
      <c r="C42" s="2"/>
      <c r="D42" s="2"/>
    </row>
    <row r="43" spans="1:4" x14ac:dyDescent="0.2">
      <c r="A43" s="2"/>
      <c r="B43" s="2"/>
      <c r="C43" s="2"/>
      <c r="D43" s="2"/>
    </row>
    <row r="44" spans="1:4" x14ac:dyDescent="0.2">
      <c r="A44" s="25" t="s">
        <v>31</v>
      </c>
      <c r="B44" s="2"/>
      <c r="C44" s="2"/>
      <c r="D44" s="2"/>
    </row>
  </sheetData>
  <customSheetViews>
    <customSheetView guid="{6FD52BB2-FE9F-4B12-AC90-58CF35BF9213}" scale="130">
      <pane ySplit="4" topLeftCell="A20" activePane="bottomLeft" state="frozen"/>
      <selection pane="bottomLeft" activeCell="G12" sqref="G12"/>
      <pageMargins left="0.31496062992125984" right="0.31496062992125984" top="0.74803149606299213" bottom="0.74803149606299213" header="0.31496062992125984" footer="0.31496062992125984"/>
      <pageSetup paperSize="9" orientation="portrait" r:id="rId1"/>
      <headerFooter>
        <oddHeader>&amp;L&amp;"Arial,Regular"&amp;12Буџети и фондови</oddHeader>
        <oddFooter>&amp;C&amp;"Arial,Regular"&amp;8Стр. &amp;P од &amp;N&amp;L&amp;"Arial,Regular"&amp;8Статистички годишњак Републике Српске</oddFooter>
      </headerFooter>
    </customSheetView>
    <customSheetView guid="{0A089031-E044-448A-B3AC-98176180C6AA}" scale="130">
      <pane ySplit="4" topLeftCell="A23" activePane="bottomLeft" state="frozen"/>
      <selection pane="bottomLeft" activeCell="I28" sqref="I28"/>
      <pageMargins left="0.31496062992125984" right="0.31496062992125984" top="0.74803149606299213" bottom="0.74803149606299213" header="0.31496062992125984" footer="0.31496062992125984"/>
      <pageSetup paperSize="9" orientation="portrait" r:id="rId2"/>
      <headerFooter>
        <oddHeader>&amp;L&amp;"Arial,Regular"&amp;12Буџети и фондови</oddHeader>
        <oddFooter>&amp;C&amp;"Arial,Regular"&amp;8Стр. &amp;P од &amp;N&amp;L&amp;"Arial,Regular"&amp;8Статистички годишњак Републике Српске</oddFooter>
      </headerFooter>
    </customSheetView>
    <customSheetView guid="{2CC115F7-EFF9-47FA-90D9-836180EDBD25}" scale="130">
      <pane ySplit="4" topLeftCell="A5" activePane="bottomLeft" state="frozen"/>
      <selection pane="bottomLeft" activeCell="I8" sqref="I8"/>
      <pageMargins left="0.31496062992125984" right="0.31496062992125984" top="0.74803149606299213" bottom="0.74803149606299213" header="0.31496062992125984" footer="0.31496062992125984"/>
      <pageSetup paperSize="9" orientation="portrait" r:id="rId3"/>
      <headerFooter>
        <oddHeader>&amp;L&amp;"Arial,Regular"&amp;12Буџети и фондови</oddHeader>
        <oddFooter>&amp;C&amp;"Arial,Regular"&amp;8Стр. &amp;P од &amp;N&amp;L&amp;"Arial,Regular"&amp;8Статистички годишњак Републике Српске 2016</oddFooter>
      </headerFooter>
    </customSheetView>
    <customSheetView guid="{A5DA1AA6-BBE8-4B37-9307-A3E21A6472DA}" scale="130">
      <pane ySplit="4" topLeftCell="A5" activePane="bottomLeft" state="frozen"/>
      <selection pane="bottomLeft" activeCell="A2" sqref="A2"/>
      <pageMargins left="0.31496062992125984" right="0.31496062992125984" top="0.74803149606299213" bottom="0.74803149606299213" header="0.31496062992125984" footer="0.31496062992125984"/>
      <pageSetup paperSize="9" orientation="portrait" r:id="rId4"/>
      <headerFooter>
        <oddHeader>&amp;L&amp;"Arial,Regular"&amp;12Буџети и фондови</oddHeader>
        <oddFooter>&amp;C&amp;"Arial,Regular"&amp;8Стр. &amp;P од &amp;N&amp;L&amp;"Arial,Regular"&amp;8Статистички годишњак Републике Српске 2016</oddFooter>
      </headerFooter>
    </customSheetView>
    <customSheetView guid="{343BB58D-21D5-4BBC-8230-0DF52418D556}" scale="130" showPageBreaks="1">
      <pane ySplit="4" topLeftCell="A5" activePane="bottomLeft" state="frozen"/>
      <selection pane="bottomLeft" activeCell="I8" sqref="I8"/>
      <pageMargins left="0.31496062992125984" right="0.31496062992125984" top="0.74803149606299213" bottom="0.74803149606299213" header="0.31496062992125984" footer="0.31496062992125984"/>
      <pageSetup paperSize="9" orientation="portrait" r:id="rId5"/>
      <headerFooter>
        <oddHeader>&amp;L&amp;"Arial,Regular"&amp;12Буџети и фондови</oddHeader>
        <oddFooter>&amp;C&amp;"Arial,Regular"&amp;8Стр. &amp;P од &amp;N&amp;L&amp;"Arial,Regular"&amp;8Статистички годишњак Републике Српске 2016</oddFooter>
      </headerFooter>
    </customSheetView>
    <customSheetView guid="{0E0F3E5E-FF05-4F9A-A553-8C788B3942D1}" scale="130">
      <pane ySplit="4" topLeftCell="A5" activePane="bottomLeft" state="frozen"/>
      <selection pane="bottomLeft" activeCell="G5" sqref="G5:G39"/>
      <pageMargins left="0.31496062992125984" right="0.31496062992125984" top="0.74803149606299213" bottom="0.74803149606299213" header="0.31496062992125984" footer="0.31496062992125984"/>
      <pageSetup paperSize="9" orientation="portrait" r:id="rId6"/>
      <headerFooter>
        <oddHeader>&amp;L&amp;"Arial,Regular"&amp;12Буџети и фондови</oddHeader>
        <oddFooter>&amp;L&amp;"Arial,Regular"&amp;8Статистички годишњак Републике Српске 2010&amp;C&amp;"Arial,Regular"&amp;8Стр. &amp;P од &amp;N</oddFooter>
      </headerFooter>
    </customSheetView>
    <customSheetView guid="{CC4A2206-FAF7-4506-8D37-D38AA7B85C36}" scale="130">
      <pane ySplit="4" topLeftCell="A5" activePane="bottomLeft" state="frozen"/>
      <selection pane="bottomLeft" activeCell="I17" sqref="I17"/>
      <pageMargins left="0.31496062992125984" right="0.31496062992125984" top="0.74803149606299213" bottom="0.74803149606299213" header="0.31496062992125984" footer="0.31496062992125984"/>
      <pageSetup paperSize="9" orientation="portrait" r:id="rId7"/>
      <headerFooter>
        <oddHeader>&amp;L&amp;"Arial,Regular"&amp;12Буџети и фондови</oddHeader>
        <oddFooter>&amp;L&amp;"Arial,Regular"&amp;8Статистички годишњак Републике Српске 2010&amp;C&amp;"Arial,Regular"&amp;8Стр. &amp;P од &amp;N</oddFooter>
      </headerFooter>
    </customSheetView>
    <customSheetView guid="{82F0BF9F-838D-4358-82A6-BC209B1E0F1C}" scale="130" showRuler="0">
      <pane ySplit="4" topLeftCell="A5" activePane="bottomLeft" state="frozen"/>
      <selection pane="bottomLeft" activeCell="A12" sqref="A12"/>
      <pageMargins left="0.31496062992125984" right="0.31496062992125984" top="0.74803149606299213" bottom="0.74803149606299213" header="0.31496062992125984" footer="0.31496062992125984"/>
      <pageSetup paperSize="9" orientation="portrait" r:id="rId8"/>
      <headerFooter alignWithMargins="0">
        <oddHeader>&amp;L&amp;"Arial,Regular"&amp;12Буџети и фондови</oddHeader>
        <oddFooter>&amp;L&amp;"Arial,Regular"&amp;8Статистички годишњак Републике Српске 2010&amp;C&amp;"Arial,Regular"&amp;8Стр. &amp;P од &amp;N</oddFooter>
      </headerFooter>
    </customSheetView>
    <customSheetView guid="{01D55346-8269-49E7-B79E-EBC51FAF56D6}" scale="130">
      <pane ySplit="4" topLeftCell="A5" activePane="bottomLeft" state="frozen"/>
      <selection pane="bottomLeft" activeCell="I8" sqref="I8"/>
      <pageMargins left="0.31496062992125984" right="0.31496062992125984" top="0.74803149606299213" bottom="0.74803149606299213" header="0.31496062992125984" footer="0.31496062992125984"/>
      <pageSetup paperSize="9" orientation="portrait" r:id="rId9"/>
      <headerFooter>
        <oddHeader>&amp;L&amp;"Arial,Regular"&amp;12Буџети и фондови</oddHeader>
        <oddFooter>&amp;C&amp;"Arial,Regular"&amp;8Стр. &amp;P од &amp;N&amp;L&amp;"Arial,Regular"&amp;8Статистички годишњак Републике Српске 2016</oddFooter>
      </headerFooter>
    </customSheetView>
    <customSheetView guid="{0D17EE3A-A723-4128-A57D-F6AA8D7B75A6}" scale="130">
      <pane ySplit="4" topLeftCell="A5" activePane="bottomLeft" state="frozen"/>
      <selection pane="bottomLeft" activeCell="I8" sqref="I8"/>
      <pageMargins left="0.31496062992125984" right="0.31496062992125984" top="0.74803149606299213" bottom="0.74803149606299213" header="0.31496062992125984" footer="0.31496062992125984"/>
      <pageSetup paperSize="9" orientation="portrait" r:id="rId10"/>
      <headerFooter>
        <oddHeader>&amp;L&amp;"Arial,Regular"&amp;12Буџети и фондови</oddHeader>
        <oddFooter>&amp;C&amp;"Arial,Regular"&amp;8Стр. &amp;P од &amp;N&amp;L&amp;"Arial,Regular"&amp;8Статистички годишњак Републике Српске 2016</oddFooter>
      </headerFooter>
    </customSheetView>
    <customSheetView guid="{5EE7ACC3-015E-4734-ABC1-639B79EB0200}" scale="130">
      <pane ySplit="4" topLeftCell="A20" activePane="bottomLeft" state="frozen"/>
      <selection pane="bottomLeft" activeCell="G12" sqref="G12"/>
      <pageMargins left="0.31496062992125984" right="0.31496062992125984" top="0.74803149606299213" bottom="0.74803149606299213" header="0.31496062992125984" footer="0.31496062992125984"/>
      <pageSetup paperSize="9" orientation="portrait" r:id="rId11"/>
      <headerFooter>
        <oddHeader>&amp;L&amp;"Arial,Regular"&amp;12Буџети и фондови</oddHeader>
        <oddFooter>&amp;C&amp;"Arial,Regular"&amp;8Стр. &amp;P од &amp;N&amp;L&amp;"Arial,Regular"&amp;8Статистички годишњак Републике Српске</oddFooter>
      </headerFooter>
    </customSheetView>
  </customSheetViews>
  <phoneticPr fontId="18" type="noConversion"/>
  <hyperlinks>
    <hyperlink ref="A1" location="ftn1_9.2." tooltip="Нису укључени приливи по основу примљених кредита и зајмова и одливи по основу отплате примљених кредита и зајмова" display="9.2. Остварени приходи и расходи буџета општина и градова1)"/>
    <hyperlink ref="A14" location="ftn2_9.2." tooltip="Укључен порез на додату вриједност, порез на промет производа, порез на промет услуга, акцизе и порез на међународну трговину" display="Индиректни порези2)"/>
    <hyperlink ref="D2" location="'Листа табела'!A1" display="Листа табела"/>
  </hyperlinks>
  <pageMargins left="0.31496062992125984" right="0.31496062992125984" top="0.74803149606299213" bottom="0.74803149606299213" header="0.31496062992125984" footer="0.31496062992125984"/>
  <pageSetup paperSize="9" orientation="portrait" r:id="rId12"/>
  <headerFooter>
    <oddHeader>&amp;L&amp;"Arial,Regular"&amp;12Буџети и фондови</oddHeader>
    <oddFooter>&amp;C&amp;"Arial,Regular"&amp;8Стр. &amp;P од &amp;N&amp;L&amp;"Arial,Regular"&amp;8Статистички годишњак Републике Српске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zoomScale="130" zoomScaleNormal="130" workbookViewId="0">
      <pane ySplit="4" topLeftCell="A35" activePane="bottomLeft" state="frozen"/>
      <selection pane="bottomLeft" activeCell="A29" sqref="A29"/>
    </sheetView>
  </sheetViews>
  <sheetFormatPr defaultRowHeight="14.25" x14ac:dyDescent="0.2"/>
  <cols>
    <col min="1" max="1" width="47.5703125" style="1" customWidth="1"/>
    <col min="2" max="8" width="8.28515625" style="1" customWidth="1"/>
    <col min="9" max="16384" width="9.140625" style="1"/>
  </cols>
  <sheetData>
    <row r="1" spans="1:8" x14ac:dyDescent="0.2">
      <c r="A1" s="47" t="s">
        <v>92</v>
      </c>
      <c r="B1" s="2"/>
      <c r="C1" s="2"/>
      <c r="D1" s="2"/>
      <c r="E1" s="2"/>
    </row>
    <row r="2" spans="1:8" ht="15" thickBot="1" x14ac:dyDescent="0.25">
      <c r="A2" s="12" t="s">
        <v>37</v>
      </c>
      <c r="F2" s="15"/>
      <c r="G2" s="15"/>
      <c r="H2" s="15" t="s">
        <v>0</v>
      </c>
    </row>
    <row r="3" spans="1:8" ht="15" thickTop="1" x14ac:dyDescent="0.2">
      <c r="A3" s="56"/>
      <c r="B3" s="62" t="s">
        <v>1</v>
      </c>
      <c r="C3" s="63"/>
      <c r="D3" s="63"/>
      <c r="E3" s="63"/>
      <c r="F3" s="64"/>
      <c r="G3" s="64"/>
      <c r="H3" s="64"/>
    </row>
    <row r="4" spans="1:8" ht="27" customHeight="1" x14ac:dyDescent="0.2">
      <c r="A4" s="19"/>
      <c r="B4" s="8">
        <v>2011</v>
      </c>
      <c r="C4" s="8">
        <v>2012</v>
      </c>
      <c r="D4" s="8">
        <v>2013</v>
      </c>
      <c r="E4" s="8">
        <v>2014</v>
      </c>
      <c r="F4" s="9">
        <v>2015</v>
      </c>
      <c r="G4" s="9">
        <v>2016</v>
      </c>
      <c r="H4" s="9">
        <v>2017</v>
      </c>
    </row>
    <row r="5" spans="1:8" x14ac:dyDescent="0.2">
      <c r="A5" s="5" t="s">
        <v>2</v>
      </c>
      <c r="B5" s="27">
        <v>589.5</v>
      </c>
      <c r="C5" s="27">
        <v>567</v>
      </c>
      <c r="D5" s="27">
        <v>533.6</v>
      </c>
      <c r="E5" s="27">
        <v>538.6</v>
      </c>
      <c r="F5" s="27">
        <v>588.1</v>
      </c>
      <c r="G5" s="70">
        <f>+G7+G17+G23+G24</f>
        <v>607.30000000000007</v>
      </c>
      <c r="H5" s="70">
        <v>624.79999999999995</v>
      </c>
    </row>
    <row r="6" spans="1:8" x14ac:dyDescent="0.2">
      <c r="A6" s="7" t="s">
        <v>3</v>
      </c>
      <c r="B6" s="27"/>
      <c r="C6" s="27"/>
      <c r="D6" s="27"/>
      <c r="E6" s="27"/>
      <c r="F6" s="27"/>
      <c r="G6" s="70"/>
      <c r="H6" s="70"/>
    </row>
    <row r="7" spans="1:8" x14ac:dyDescent="0.2">
      <c r="A7" s="6" t="s">
        <v>4</v>
      </c>
      <c r="B7" s="27">
        <v>390.2</v>
      </c>
      <c r="C7" s="27">
        <v>372.7</v>
      </c>
      <c r="D7" s="27">
        <v>342.5</v>
      </c>
      <c r="E7" s="27">
        <v>344.7</v>
      </c>
      <c r="F7" s="27">
        <v>373.9</v>
      </c>
      <c r="G7" s="70">
        <v>380.7</v>
      </c>
      <c r="H7" s="70">
        <v>374.2</v>
      </c>
    </row>
    <row r="8" spans="1:8" x14ac:dyDescent="0.2">
      <c r="A8" s="14" t="s">
        <v>5</v>
      </c>
      <c r="B8" s="27">
        <v>81.400000000000006</v>
      </c>
      <c r="C8" s="27">
        <v>78</v>
      </c>
      <c r="D8" s="27">
        <v>84.8</v>
      </c>
      <c r="E8" s="27">
        <v>75.2</v>
      </c>
      <c r="F8" s="27">
        <v>78</v>
      </c>
      <c r="G8" s="70">
        <v>77.2</v>
      </c>
      <c r="H8" s="70">
        <v>83.3</v>
      </c>
    </row>
    <row r="9" spans="1:8" x14ac:dyDescent="0.2">
      <c r="A9" s="21" t="s">
        <v>6</v>
      </c>
      <c r="B9" s="27">
        <v>0</v>
      </c>
      <c r="C9" s="27">
        <v>0</v>
      </c>
      <c r="D9" s="27">
        <v>0</v>
      </c>
      <c r="E9" s="27">
        <v>0</v>
      </c>
      <c r="F9" s="27">
        <v>0</v>
      </c>
      <c r="G9" s="71">
        <v>0</v>
      </c>
      <c r="H9" s="71">
        <v>0</v>
      </c>
    </row>
    <row r="10" spans="1:8" x14ac:dyDescent="0.2">
      <c r="A10" s="21" t="s">
        <v>7</v>
      </c>
      <c r="B10" s="27">
        <v>0</v>
      </c>
      <c r="C10" s="27">
        <v>0</v>
      </c>
      <c r="D10" s="27">
        <v>0</v>
      </c>
      <c r="E10" s="27">
        <v>0</v>
      </c>
      <c r="F10" s="27">
        <v>0</v>
      </c>
      <c r="G10" s="71">
        <v>0</v>
      </c>
      <c r="H10" s="71">
        <v>0</v>
      </c>
    </row>
    <row r="11" spans="1:8" x14ac:dyDescent="0.2">
      <c r="A11" s="21" t="s">
        <v>8</v>
      </c>
      <c r="B11" s="27">
        <v>0</v>
      </c>
      <c r="C11" s="27">
        <v>0</v>
      </c>
      <c r="D11" s="27">
        <v>0</v>
      </c>
      <c r="E11" s="27">
        <v>0</v>
      </c>
      <c r="F11" s="27">
        <v>0</v>
      </c>
      <c r="G11" s="71">
        <v>0</v>
      </c>
      <c r="H11" s="71">
        <v>0</v>
      </c>
    </row>
    <row r="12" spans="1:8" x14ac:dyDescent="0.2">
      <c r="A12" s="21" t="s">
        <v>9</v>
      </c>
      <c r="B12" s="27">
        <v>61.1</v>
      </c>
      <c r="C12" s="27">
        <v>62.5</v>
      </c>
      <c r="D12" s="27">
        <v>60.6</v>
      </c>
      <c r="E12" s="27">
        <v>52.5</v>
      </c>
      <c r="F12" s="27">
        <v>54.9</v>
      </c>
      <c r="G12" s="70">
        <v>54.2</v>
      </c>
      <c r="H12" s="70">
        <v>58.3</v>
      </c>
    </row>
    <row r="13" spans="1:8" x14ac:dyDescent="0.2">
      <c r="A13" s="21" t="s">
        <v>10</v>
      </c>
      <c r="B13" s="27">
        <v>20.2</v>
      </c>
      <c r="C13" s="27">
        <v>15.5</v>
      </c>
      <c r="D13" s="27">
        <v>24.2</v>
      </c>
      <c r="E13" s="27">
        <v>22.7</v>
      </c>
      <c r="F13" s="27">
        <v>23.1</v>
      </c>
      <c r="G13" s="70">
        <v>23</v>
      </c>
      <c r="H13" s="70">
        <v>25</v>
      </c>
    </row>
    <row r="14" spans="1:8" x14ac:dyDescent="0.2">
      <c r="A14" s="48" t="s">
        <v>64</v>
      </c>
      <c r="B14" s="27">
        <v>308.5</v>
      </c>
      <c r="C14" s="27">
        <v>294.5</v>
      </c>
      <c r="D14" s="27">
        <v>257.5</v>
      </c>
      <c r="E14" s="27">
        <v>269.39999999999998</v>
      </c>
      <c r="F14" s="27">
        <v>295.7</v>
      </c>
      <c r="G14" s="70">
        <v>303.2</v>
      </c>
      <c r="H14" s="70">
        <v>290.7</v>
      </c>
    </row>
    <row r="15" spans="1:8" x14ac:dyDescent="0.2">
      <c r="A15" s="14" t="s">
        <v>11</v>
      </c>
      <c r="B15" s="27">
        <v>0.3</v>
      </c>
      <c r="C15" s="27">
        <v>0.2</v>
      </c>
      <c r="D15" s="27">
        <v>0.2</v>
      </c>
      <c r="E15" s="27">
        <v>0.1</v>
      </c>
      <c r="F15" s="27">
        <v>0.2</v>
      </c>
      <c r="G15" s="70">
        <v>0.3</v>
      </c>
      <c r="H15" s="70">
        <v>0.2</v>
      </c>
    </row>
    <row r="16" spans="1:8" x14ac:dyDescent="0.2">
      <c r="A16" s="3"/>
      <c r="B16" s="27"/>
      <c r="C16" s="27"/>
      <c r="D16" s="27"/>
      <c r="E16" s="27"/>
      <c r="F16" s="27"/>
      <c r="G16" s="70"/>
      <c r="H16" s="70"/>
    </row>
    <row r="17" spans="1:8" x14ac:dyDescent="0.2">
      <c r="A17" s="6" t="s">
        <v>12</v>
      </c>
      <c r="B17" s="27">
        <v>149.1</v>
      </c>
      <c r="C17" s="27">
        <v>151.4</v>
      </c>
      <c r="D17" s="27">
        <v>156.80000000000001</v>
      </c>
      <c r="E17" s="27">
        <v>149.6</v>
      </c>
      <c r="F17" s="27">
        <v>162.69999999999999</v>
      </c>
      <c r="G17" s="70">
        <v>173.7</v>
      </c>
      <c r="H17" s="70">
        <v>193.3</v>
      </c>
    </row>
    <row r="18" spans="1:8" ht="26.25" customHeight="1" x14ac:dyDescent="0.2">
      <c r="A18" s="42" t="s">
        <v>45</v>
      </c>
      <c r="B18" s="32">
        <v>16.2</v>
      </c>
      <c r="C18" s="32">
        <v>16.399999999999999</v>
      </c>
      <c r="D18" s="32">
        <v>16</v>
      </c>
      <c r="E18" s="32">
        <v>15.5</v>
      </c>
      <c r="F18" s="32">
        <v>18.2</v>
      </c>
      <c r="G18" s="72">
        <v>19.2</v>
      </c>
      <c r="H18" s="72">
        <v>23.5</v>
      </c>
    </row>
    <row r="19" spans="1:8" ht="15" customHeight="1" x14ac:dyDescent="0.2">
      <c r="A19" s="14" t="s">
        <v>14</v>
      </c>
      <c r="B19" s="27">
        <v>123.6</v>
      </c>
      <c r="C19" s="27">
        <v>128.1</v>
      </c>
      <c r="D19" s="27">
        <v>132</v>
      </c>
      <c r="E19" s="27">
        <v>125</v>
      </c>
      <c r="F19" s="27">
        <v>136.30000000000001</v>
      </c>
      <c r="G19" s="70">
        <v>146.4</v>
      </c>
      <c r="H19" s="70">
        <v>163.4</v>
      </c>
    </row>
    <row r="20" spans="1:8" x14ac:dyDescent="0.2">
      <c r="A20" s="14" t="s">
        <v>15</v>
      </c>
      <c r="B20" s="27">
        <v>1.1000000000000001</v>
      </c>
      <c r="C20" s="27">
        <v>0.5</v>
      </c>
      <c r="D20" s="27">
        <v>0.4</v>
      </c>
      <c r="E20" s="27">
        <v>0.4</v>
      </c>
      <c r="F20" s="27">
        <v>0.3</v>
      </c>
      <c r="G20" s="70">
        <v>0.32</v>
      </c>
      <c r="H20" s="70">
        <v>0.4</v>
      </c>
    </row>
    <row r="21" spans="1:8" x14ac:dyDescent="0.2">
      <c r="A21" s="14" t="s">
        <v>16</v>
      </c>
      <c r="B21" s="27">
        <v>8.1</v>
      </c>
      <c r="C21" s="27">
        <v>6.4</v>
      </c>
      <c r="D21" s="27">
        <v>8.4</v>
      </c>
      <c r="E21" s="27">
        <v>8.6999999999999993</v>
      </c>
      <c r="F21" s="27">
        <v>7.9</v>
      </c>
      <c r="G21" s="70">
        <v>7.8</v>
      </c>
      <c r="H21" s="70">
        <v>6</v>
      </c>
    </row>
    <row r="22" spans="1:8" x14ac:dyDescent="0.2">
      <c r="A22" s="7"/>
      <c r="B22" s="27"/>
      <c r="C22" s="27"/>
      <c r="D22" s="27"/>
      <c r="E22" s="27"/>
      <c r="F22" s="27"/>
      <c r="G22" s="70"/>
      <c r="H22" s="70"/>
    </row>
    <row r="23" spans="1:8" x14ac:dyDescent="0.2">
      <c r="A23" s="6" t="s">
        <v>47</v>
      </c>
      <c r="B23" s="27">
        <v>19.7</v>
      </c>
      <c r="C23" s="27">
        <v>9.1999999999999993</v>
      </c>
      <c r="D23" s="27">
        <v>11.2</v>
      </c>
      <c r="E23" s="27">
        <v>13.1</v>
      </c>
      <c r="F23" s="27">
        <v>13.1</v>
      </c>
      <c r="G23" s="70">
        <v>14.2</v>
      </c>
      <c r="H23" s="70">
        <v>11.4</v>
      </c>
    </row>
    <row r="24" spans="1:8" x14ac:dyDescent="0.2">
      <c r="A24" s="6" t="s">
        <v>48</v>
      </c>
      <c r="B24" s="27">
        <v>30.4</v>
      </c>
      <c r="C24" s="27">
        <v>33.700000000000003</v>
      </c>
      <c r="D24" s="27">
        <v>23.1</v>
      </c>
      <c r="E24" s="27">
        <v>31.2</v>
      </c>
      <c r="F24" s="27">
        <v>38.4</v>
      </c>
      <c r="G24" s="70">
        <v>38.700000000000003</v>
      </c>
      <c r="H24" s="70">
        <v>45.9</v>
      </c>
    </row>
    <row r="25" spans="1:8" x14ac:dyDescent="0.2">
      <c r="A25" s="6"/>
      <c r="B25" s="27"/>
      <c r="C25" s="27"/>
      <c r="D25" s="27"/>
      <c r="E25" s="27"/>
      <c r="F25" s="27"/>
      <c r="G25" s="70"/>
      <c r="H25" s="70"/>
    </row>
    <row r="26" spans="1:8" x14ac:dyDescent="0.2">
      <c r="A26" s="43" t="s">
        <v>49</v>
      </c>
      <c r="B26" s="27">
        <v>74.8</v>
      </c>
      <c r="C26" s="27">
        <v>106.6</v>
      </c>
      <c r="D26" s="27">
        <v>24.1</v>
      </c>
      <c r="E26" s="27">
        <v>52.7</v>
      </c>
      <c r="F26" s="27">
        <v>52.3</v>
      </c>
      <c r="G26" s="70">
        <v>66</v>
      </c>
      <c r="H26" s="70">
        <v>216.4</v>
      </c>
    </row>
    <row r="27" spans="1:8" x14ac:dyDescent="0.2">
      <c r="A27" s="42" t="s">
        <v>50</v>
      </c>
      <c r="B27" s="27">
        <v>12.3</v>
      </c>
      <c r="C27" s="27">
        <v>16.100000000000001</v>
      </c>
      <c r="D27" s="27">
        <v>15.3</v>
      </c>
      <c r="E27" s="27">
        <v>17.3</v>
      </c>
      <c r="F27" s="27">
        <v>18.7</v>
      </c>
      <c r="G27" s="70">
        <v>17.600000000000001</v>
      </c>
      <c r="H27" s="70">
        <v>16.100000000000001</v>
      </c>
    </row>
    <row r="28" spans="1:8" x14ac:dyDescent="0.2">
      <c r="A28" s="42" t="s">
        <v>51</v>
      </c>
      <c r="B28" s="27">
        <v>11.6</v>
      </c>
      <c r="C28" s="27">
        <v>7.4</v>
      </c>
      <c r="D28" s="27">
        <v>8.8000000000000007</v>
      </c>
      <c r="E28" s="27">
        <v>5.4</v>
      </c>
      <c r="F28" s="27">
        <v>4</v>
      </c>
      <c r="G28" s="70">
        <v>3.4</v>
      </c>
      <c r="H28" s="70">
        <v>3.8</v>
      </c>
    </row>
    <row r="29" spans="1:8" x14ac:dyDescent="0.2">
      <c r="A29" s="42" t="s">
        <v>52</v>
      </c>
      <c r="B29" s="27">
        <v>50.9</v>
      </c>
      <c r="C29" s="27">
        <v>83.1</v>
      </c>
      <c r="D29" s="27">
        <v>98.2</v>
      </c>
      <c r="E29" s="27">
        <v>30</v>
      </c>
      <c r="F29" s="27">
        <v>29.6</v>
      </c>
      <c r="G29" s="70">
        <v>45</v>
      </c>
      <c r="H29" s="70">
        <v>196.5</v>
      </c>
    </row>
    <row r="30" spans="1:8" x14ac:dyDescent="0.2">
      <c r="A30" s="6"/>
      <c r="B30" s="27"/>
      <c r="C30" s="27"/>
      <c r="D30" s="27"/>
      <c r="E30" s="27"/>
      <c r="F30" s="27"/>
      <c r="G30" s="70"/>
      <c r="H30" s="70"/>
    </row>
    <row r="31" spans="1:8" x14ac:dyDescent="0.2">
      <c r="A31" s="3" t="s">
        <v>20</v>
      </c>
      <c r="B31" s="27">
        <v>460.7</v>
      </c>
      <c r="C31" s="27">
        <v>491.9</v>
      </c>
      <c r="D31" s="27">
        <v>463.1</v>
      </c>
      <c r="E31" s="27">
        <v>470.5</v>
      </c>
      <c r="F31" s="27">
        <v>470</v>
      </c>
      <c r="G31" s="73">
        <f>+G33+G42</f>
        <v>501.31</v>
      </c>
      <c r="H31" s="73">
        <v>501.2</v>
      </c>
    </row>
    <row r="32" spans="1:8" x14ac:dyDescent="0.2">
      <c r="A32" s="3"/>
      <c r="B32" s="27"/>
      <c r="C32" s="27"/>
      <c r="D32" s="27"/>
      <c r="E32" s="27"/>
      <c r="F32" s="27"/>
      <c r="G32" s="70"/>
      <c r="H32" s="70"/>
    </row>
    <row r="33" spans="1:8" x14ac:dyDescent="0.2">
      <c r="A33" s="6" t="s">
        <v>59</v>
      </c>
      <c r="B33" s="27">
        <v>460.7</v>
      </c>
      <c r="C33" s="27">
        <v>491.9</v>
      </c>
      <c r="D33" s="27">
        <v>462.9</v>
      </c>
      <c r="E33" s="27">
        <v>469.9</v>
      </c>
      <c r="F33" s="27">
        <v>469.5</v>
      </c>
      <c r="G33" s="70">
        <v>499.6</v>
      </c>
      <c r="H33" s="70">
        <v>497.4</v>
      </c>
    </row>
    <row r="34" spans="1:8" x14ac:dyDescent="0.2">
      <c r="A34" s="42" t="s">
        <v>53</v>
      </c>
      <c r="B34" s="27">
        <v>177.5</v>
      </c>
      <c r="C34" s="27">
        <v>185.7</v>
      </c>
      <c r="D34" s="27">
        <v>188.5</v>
      </c>
      <c r="E34" s="27">
        <v>187.7</v>
      </c>
      <c r="F34" s="27">
        <v>190.4</v>
      </c>
      <c r="G34" s="70">
        <v>195.9</v>
      </c>
      <c r="H34" s="70">
        <v>200.2</v>
      </c>
    </row>
    <row r="35" spans="1:8" x14ac:dyDescent="0.2">
      <c r="A35" s="42" t="s">
        <v>54</v>
      </c>
      <c r="B35" s="27">
        <v>139.9</v>
      </c>
      <c r="C35" s="27">
        <v>149.30000000000001</v>
      </c>
      <c r="D35" s="27">
        <v>128.1</v>
      </c>
      <c r="E35" s="27">
        <v>134.30000000000001</v>
      </c>
      <c r="F35" s="27">
        <v>127.3</v>
      </c>
      <c r="G35" s="70">
        <v>139.30000000000001</v>
      </c>
      <c r="H35" s="70">
        <v>124.5</v>
      </c>
    </row>
    <row r="36" spans="1:8" x14ac:dyDescent="0.2">
      <c r="A36" s="42" t="s">
        <v>65</v>
      </c>
      <c r="B36" s="27">
        <v>15.4</v>
      </c>
      <c r="C36" s="27">
        <v>18.899999999999999</v>
      </c>
      <c r="D36" s="27">
        <v>20.8</v>
      </c>
      <c r="E36" s="27">
        <v>22.1</v>
      </c>
      <c r="F36" s="27">
        <v>20.2</v>
      </c>
      <c r="G36" s="70">
        <v>19</v>
      </c>
      <c r="H36" s="70">
        <v>18.399999999999999</v>
      </c>
    </row>
    <row r="37" spans="1:8" x14ac:dyDescent="0.2">
      <c r="A37" s="42" t="s">
        <v>56</v>
      </c>
      <c r="B37" s="27">
        <v>15.2</v>
      </c>
      <c r="C37" s="27">
        <v>17.600000000000001</v>
      </c>
      <c r="D37" s="27">
        <v>10.8</v>
      </c>
      <c r="E37" s="27">
        <v>10.3</v>
      </c>
      <c r="F37" s="27">
        <v>10.6</v>
      </c>
      <c r="G37" s="70">
        <v>12.9</v>
      </c>
      <c r="H37" s="70">
        <v>13.8</v>
      </c>
    </row>
    <row r="38" spans="1:8" x14ac:dyDescent="0.2">
      <c r="A38" s="42" t="s">
        <v>47</v>
      </c>
      <c r="B38" s="27">
        <v>63.4</v>
      </c>
      <c r="C38" s="27">
        <v>63.8</v>
      </c>
      <c r="D38" s="27">
        <v>49.7</v>
      </c>
      <c r="E38" s="27">
        <v>45.4</v>
      </c>
      <c r="F38" s="27">
        <v>48.6</v>
      </c>
      <c r="G38" s="70">
        <v>55.9</v>
      </c>
      <c r="H38" s="70">
        <v>55.5</v>
      </c>
    </row>
    <row r="39" spans="1:8" x14ac:dyDescent="0.2">
      <c r="A39" s="42" t="s">
        <v>66</v>
      </c>
      <c r="B39" s="27">
        <v>49.3</v>
      </c>
      <c r="C39" s="27">
        <v>56.6</v>
      </c>
      <c r="D39" s="27">
        <v>65</v>
      </c>
      <c r="E39" s="27">
        <v>70.099999999999994</v>
      </c>
      <c r="F39" s="27">
        <v>72.400000000000006</v>
      </c>
      <c r="G39" s="70">
        <v>76.599999999999994</v>
      </c>
      <c r="H39" s="70">
        <v>75.7</v>
      </c>
    </row>
    <row r="40" spans="1:8" x14ac:dyDescent="0.2">
      <c r="A40" s="42" t="s">
        <v>57</v>
      </c>
      <c r="B40" s="27">
        <v>0</v>
      </c>
      <c r="C40" s="27">
        <v>0</v>
      </c>
      <c r="D40" s="27">
        <v>0</v>
      </c>
      <c r="E40" s="27">
        <v>0</v>
      </c>
      <c r="F40" s="27">
        <v>0</v>
      </c>
      <c r="G40" s="70">
        <v>0</v>
      </c>
      <c r="H40" s="70">
        <v>9.3000000000000007</v>
      </c>
    </row>
    <row r="41" spans="1:8" x14ac:dyDescent="0.2">
      <c r="A41" s="14"/>
      <c r="B41" s="27"/>
      <c r="C41" s="27"/>
      <c r="D41" s="27"/>
      <c r="E41" s="27"/>
      <c r="F41" s="27"/>
      <c r="G41" s="70"/>
      <c r="H41" s="70"/>
    </row>
    <row r="42" spans="1:8" x14ac:dyDescent="0.2">
      <c r="A42" s="6" t="s">
        <v>48</v>
      </c>
      <c r="B42" s="27">
        <v>0</v>
      </c>
      <c r="C42" s="27">
        <v>0</v>
      </c>
      <c r="D42" s="27">
        <v>0.2</v>
      </c>
      <c r="E42" s="27">
        <v>0.6</v>
      </c>
      <c r="F42" s="27">
        <v>0.5</v>
      </c>
      <c r="G42" s="70">
        <v>1.71</v>
      </c>
      <c r="H42" s="70">
        <v>3.8</v>
      </c>
    </row>
    <row r="43" spans="1:8" x14ac:dyDescent="0.2">
      <c r="A43" s="6"/>
      <c r="B43" s="27"/>
      <c r="C43" s="27"/>
      <c r="D43" s="27"/>
      <c r="E43" s="27"/>
      <c r="F43" s="27"/>
      <c r="G43" s="70"/>
      <c r="H43" s="70"/>
    </row>
    <row r="44" spans="1:8" x14ac:dyDescent="0.2">
      <c r="A44" s="3" t="s">
        <v>58</v>
      </c>
      <c r="B44" s="27">
        <v>190.8</v>
      </c>
      <c r="C44" s="27">
        <v>224.2</v>
      </c>
      <c r="D44" s="27">
        <v>199</v>
      </c>
      <c r="E44" s="27">
        <v>147.1</v>
      </c>
      <c r="F44" s="27">
        <v>151.6</v>
      </c>
      <c r="G44" s="70">
        <v>192.5</v>
      </c>
      <c r="H44" s="70">
        <v>293</v>
      </c>
    </row>
    <row r="45" spans="1:8" x14ac:dyDescent="0.2">
      <c r="A45" s="42" t="s">
        <v>60</v>
      </c>
      <c r="B45" s="27">
        <v>140.19999999999999</v>
      </c>
      <c r="C45" s="27">
        <v>159.6</v>
      </c>
      <c r="D45" s="27">
        <v>87.4</v>
      </c>
      <c r="E45" s="27">
        <v>90</v>
      </c>
      <c r="F45" s="27">
        <v>91.9</v>
      </c>
      <c r="G45" s="70">
        <v>128.6</v>
      </c>
      <c r="H45" s="70">
        <v>106.9</v>
      </c>
    </row>
    <row r="46" spans="1:8" x14ac:dyDescent="0.2">
      <c r="A46" s="42" t="s">
        <v>61</v>
      </c>
      <c r="B46" s="27">
        <v>5.4</v>
      </c>
      <c r="C46" s="27">
        <v>2.7</v>
      </c>
      <c r="D46" s="27">
        <v>15.4</v>
      </c>
      <c r="E46" s="27">
        <v>2.2999999999999998</v>
      </c>
      <c r="F46" s="27">
        <v>1.6</v>
      </c>
      <c r="G46" s="70">
        <v>1.54</v>
      </c>
      <c r="H46" s="70">
        <v>17.8</v>
      </c>
    </row>
    <row r="47" spans="1:8" x14ac:dyDescent="0.2">
      <c r="A47" s="42" t="s">
        <v>62</v>
      </c>
      <c r="B47" s="27">
        <v>45.2</v>
      </c>
      <c r="C47" s="27">
        <v>61.9</v>
      </c>
      <c r="D47" s="27">
        <v>96.2</v>
      </c>
      <c r="E47" s="27">
        <v>54.8</v>
      </c>
      <c r="F47" s="27">
        <v>58.1</v>
      </c>
      <c r="G47" s="70">
        <v>62.4</v>
      </c>
      <c r="H47" s="70">
        <v>168.3</v>
      </c>
    </row>
    <row r="48" spans="1:8" x14ac:dyDescent="0.2">
      <c r="A48" s="2"/>
      <c r="B48" s="2"/>
      <c r="C48" s="2"/>
      <c r="D48" s="2"/>
      <c r="E48" s="2"/>
    </row>
    <row r="49" spans="1:5" x14ac:dyDescent="0.2">
      <c r="A49" s="24"/>
      <c r="B49" s="10"/>
      <c r="C49" s="10"/>
      <c r="D49" s="10"/>
      <c r="E49" s="10"/>
    </row>
    <row r="50" spans="1:5" x14ac:dyDescent="0.2">
      <c r="A50" s="24" t="s">
        <v>67</v>
      </c>
      <c r="B50" s="10"/>
      <c r="C50" s="10"/>
      <c r="D50" s="10"/>
      <c r="E50" s="10"/>
    </row>
    <row r="51" spans="1:5" x14ac:dyDescent="0.2">
      <c r="A51" s="2"/>
      <c r="B51" s="2"/>
      <c r="C51" s="2"/>
      <c r="D51" s="2"/>
      <c r="E51" s="2"/>
    </row>
    <row r="52" spans="1:5" x14ac:dyDescent="0.2">
      <c r="A52" s="25" t="s">
        <v>31</v>
      </c>
      <c r="B52" s="2"/>
      <c r="C52" s="2"/>
      <c r="D52" s="2"/>
      <c r="E52" s="2"/>
    </row>
  </sheetData>
  <customSheetViews>
    <customSheetView guid="{6FD52BB2-FE9F-4B12-AC90-58CF35BF9213}" scale="130">
      <pane ySplit="4" topLeftCell="A5" activePane="bottomLeft" state="frozen"/>
      <selection pane="bottomLeft" activeCell="H17" sqref="H17"/>
      <pageMargins left="0.15748031496062992" right="0.15748031496062992" top="0.55118110236220474" bottom="0.55118110236220474" header="0.19685039370078741" footer="0.19685039370078741"/>
      <pageSetup paperSize="9" orientation="portrait" r:id="rId1"/>
      <headerFooter>
        <oddHeader>&amp;L&amp;"Arial,Regular"&amp;12Буџети и фондови</oddHeader>
        <oddFooter>&amp;C&amp;"Arial,Regular"&amp;8Стр. &amp;P од &amp;N&amp;L&amp;"Arial,Regular"&amp;8Статистички годишњак Републике Српске</oddFooter>
      </headerFooter>
    </customSheetView>
    <customSheetView guid="{0A089031-E044-448A-B3AC-98176180C6AA}" scale="130">
      <pane ySplit="4" topLeftCell="A35" activePane="bottomLeft" state="frozen"/>
      <selection pane="bottomLeft" activeCell="G17" sqref="G17:G47"/>
      <pageMargins left="0.15748031496062992" right="0.15748031496062992" top="0.55118110236220474" bottom="0.55118110236220474" header="0.19685039370078741" footer="0.19685039370078741"/>
      <pageSetup paperSize="9" orientation="portrait" r:id="rId2"/>
      <headerFooter>
        <oddHeader>&amp;L&amp;"Arial,Regular"&amp;12Буџети и фондови</oddHeader>
        <oddFooter>&amp;C&amp;"Arial,Regular"&amp;8Стр. &amp;P од &amp;N&amp;L&amp;"Arial,Regular"&amp;8Статистички годишњак Републике Српске</oddFooter>
      </headerFooter>
    </customSheetView>
    <customSheetView guid="{2CC115F7-EFF9-47FA-90D9-836180EDBD25}" scale="130">
      <pane ySplit="3" topLeftCell="A4" activePane="bottomLeft" state="frozen"/>
      <selection pane="bottomLeft" activeCell="B18" sqref="B18"/>
      <pageMargins left="0.15748031496062992" right="0.15748031496062992" top="0.74803149606299213" bottom="0.74803149606299213" header="0.31496062992125984" footer="0.31496062992125984"/>
      <pageSetup paperSize="9" orientation="portrait" r:id="rId3"/>
      <headerFooter>
        <oddHeader>&amp;L&amp;"Arial,Regular"&amp;12Буџети и фондови</oddHeader>
        <oddFooter>&amp;C&amp;"Arial,Regular"&amp;8Стр. &amp;P од &amp;N&amp;L&amp;"Arial,Regular"&amp;8Статистички годишњак Републике Српске 2016</oddFooter>
      </headerFooter>
    </customSheetView>
    <customSheetView guid="{A5DA1AA6-BBE8-4B37-9307-A3E21A6472DA}" scale="130">
      <pane ySplit="3" topLeftCell="A4" activePane="bottomLeft" state="frozen"/>
      <selection pane="bottomLeft" activeCell="A2" sqref="A2"/>
      <pageMargins left="0.15748031496062992" right="0.15748031496062992" top="0.74803149606299213" bottom="0.74803149606299213" header="0.31496062992125984" footer="0.31496062992125984"/>
      <pageSetup paperSize="9" orientation="portrait" r:id="rId4"/>
      <headerFooter>
        <oddHeader>&amp;L&amp;"Arial,Regular"&amp;12Буџети и фондови</oddHeader>
        <oddFooter>&amp;C&amp;"Arial,Regular"&amp;8Стр. &amp;P од &amp;N&amp;L&amp;"Arial,Regular"&amp;8Статистички годишњак Републике Српске 2016</oddFooter>
      </headerFooter>
    </customSheetView>
    <customSheetView guid="{343BB58D-21D5-4BBC-8230-0DF52418D556}" scale="130" showPageBreaks="1">
      <pane ySplit="3" topLeftCell="A4" activePane="bottomLeft" state="frozen"/>
      <selection pane="bottomLeft" activeCell="B18" sqref="B18"/>
      <pageMargins left="0.15748031496062992" right="0.15748031496062992" top="0.74803149606299213" bottom="0.74803149606299213" header="0.31496062992125984" footer="0.31496062992125984"/>
      <pageSetup paperSize="9" orientation="portrait" r:id="rId5"/>
      <headerFooter>
        <oddHeader>&amp;L&amp;"Arial,Regular"&amp;12Буџети и фондови</oddHeader>
        <oddFooter>&amp;C&amp;"Arial,Regular"&amp;8Стр. &amp;P од &amp;N&amp;L&amp;"Arial,Regular"&amp;8Статистички годишњак Републике Српске 2016</oddFooter>
      </headerFooter>
    </customSheetView>
    <customSheetView guid="{01D55346-8269-49E7-B79E-EBC51FAF56D6}" scale="130">
      <pane ySplit="3" topLeftCell="A4" activePane="bottomLeft" state="frozen"/>
      <selection pane="bottomLeft" activeCell="B18" sqref="B18"/>
      <pageMargins left="0.15748031496062992" right="0.15748031496062992" top="0.74803149606299213" bottom="0.74803149606299213" header="0.31496062992125984" footer="0.31496062992125984"/>
      <pageSetup paperSize="9" orientation="portrait" r:id="rId6"/>
      <headerFooter>
        <oddHeader>&amp;L&amp;"Arial,Regular"&amp;12Буџети и фондови</oddHeader>
        <oddFooter>&amp;C&amp;"Arial,Regular"&amp;8Стр. &amp;P од &amp;N&amp;L&amp;"Arial,Regular"&amp;8Статистички годишњак Републике Српске 2016</oddFooter>
      </headerFooter>
    </customSheetView>
    <customSheetView guid="{0D17EE3A-A723-4128-A57D-F6AA8D7B75A6}" scale="130">
      <pane ySplit="3" topLeftCell="A4" activePane="bottomLeft" state="frozen"/>
      <selection pane="bottomLeft" activeCell="G8" sqref="G8"/>
      <pageMargins left="0.15748031496062992" right="0.15748031496062992" top="0.74803149606299213" bottom="0.74803149606299213" header="0.31496062992125984" footer="0.31496062992125984"/>
      <pageSetup paperSize="9" orientation="portrait" r:id="rId7"/>
      <headerFooter>
        <oddHeader>&amp;L&amp;"Arial,Regular"&amp;12Буџети и фондови</oddHeader>
        <oddFooter>&amp;C&amp;"Arial,Regular"&amp;8Стр. &amp;P од &amp;N&amp;L&amp;"Arial,Regular"&amp;8Статистички годишњак Републике Српске 2016</oddFooter>
      </headerFooter>
    </customSheetView>
    <customSheetView guid="{5EE7ACC3-015E-4734-ABC1-639B79EB0200}" scale="130">
      <pane ySplit="4" topLeftCell="A5" activePane="bottomLeft" state="frozen"/>
      <selection pane="bottomLeft" activeCell="H17" sqref="H17"/>
      <pageMargins left="0.15748031496062992" right="0.15748031496062992" top="0.55118110236220474" bottom="0.55118110236220474" header="0.19685039370078741" footer="0.19685039370078741"/>
      <pageSetup paperSize="9" orientation="portrait" r:id="rId8"/>
      <headerFooter>
        <oddHeader>&amp;L&amp;"Arial,Regular"&amp;12Буџети и фондови</oddHeader>
        <oddFooter>&amp;C&amp;"Arial,Regular"&amp;8Стр. &amp;P од &amp;N&amp;L&amp;"Arial,Regular"&amp;8Статистички годишњак Републике Српске</oddFooter>
      </headerFooter>
    </customSheetView>
  </customSheetViews>
  <hyperlinks>
    <hyperlink ref="A14" location="ftn2_9.2." tooltip="Укључен порез на додату вриједност, порез на промет производа, порез на промет услуга, акцизе и порез на међународну трговину" display="Индиректни порези2)"/>
    <hyperlink ref="H2" location="'Листа табела'!A1" display="Листа табела"/>
  </hyperlinks>
  <pageMargins left="0.15748031496062992" right="0.15748031496062992" top="0.55118110236220474" bottom="0.55118110236220474" header="0.19685039370078741" footer="0.19685039370078741"/>
  <pageSetup paperSize="9" orientation="portrait" r:id="rId9"/>
  <headerFooter>
    <oddHeader>&amp;L&amp;"Arial,Regular"&amp;12Буџети и фондови</oddHeader>
    <oddFooter>&amp;C&amp;"Arial,Regular"&amp;8Стр. &amp;P од &amp;N&amp;L&amp;"Arial,Regular"&amp;8Статистички годишњак Републике Српске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zoomScale="130" zoomScaleNormal="130" workbookViewId="0">
      <selection activeCell="A17" sqref="A17:K17"/>
    </sheetView>
  </sheetViews>
  <sheetFormatPr defaultRowHeight="14.25" x14ac:dyDescent="0.2"/>
  <cols>
    <col min="1" max="1" width="38.28515625" style="1" customWidth="1"/>
    <col min="2" max="8" width="7.85546875" style="1" customWidth="1"/>
    <col min="9" max="10" width="7.85546875" style="4" customWidth="1"/>
    <col min="11" max="11" width="8.42578125" style="1" customWidth="1"/>
    <col min="12" max="16384" width="9.140625" style="1"/>
  </cols>
  <sheetData>
    <row r="1" spans="1:14" x14ac:dyDescent="0.2">
      <c r="A1" s="11" t="s">
        <v>100</v>
      </c>
      <c r="B1" s="2"/>
      <c r="C1" s="2"/>
      <c r="D1" s="2"/>
      <c r="E1" s="2"/>
      <c r="F1" s="2"/>
      <c r="G1" s="2"/>
      <c r="H1" s="2"/>
    </row>
    <row r="2" spans="1:14" ht="15" thickBot="1" x14ac:dyDescent="0.25">
      <c r="A2" s="12" t="s">
        <v>40</v>
      </c>
      <c r="B2" s="2"/>
      <c r="C2" s="2"/>
      <c r="D2" s="2"/>
      <c r="E2" s="2"/>
      <c r="F2" s="2"/>
      <c r="G2" s="2"/>
      <c r="H2" s="2"/>
      <c r="K2" s="15" t="s">
        <v>0</v>
      </c>
    </row>
    <row r="3" spans="1:14" ht="18" customHeight="1" thickTop="1" x14ac:dyDescent="0.2">
      <c r="A3" s="20"/>
      <c r="B3" s="54" t="s">
        <v>1</v>
      </c>
      <c r="C3" s="55"/>
      <c r="D3" s="55"/>
      <c r="E3" s="55"/>
      <c r="F3" s="55"/>
      <c r="G3" s="55"/>
      <c r="H3" s="55"/>
      <c r="I3" s="55"/>
      <c r="J3" s="55"/>
      <c r="K3" s="55"/>
    </row>
    <row r="4" spans="1:14" ht="18" customHeight="1" x14ac:dyDescent="0.2">
      <c r="A4" s="19"/>
      <c r="B4" s="8">
        <v>2008</v>
      </c>
      <c r="C4" s="9">
        <v>2009</v>
      </c>
      <c r="D4" s="9">
        <v>2010</v>
      </c>
      <c r="E4" s="9">
        <v>2011</v>
      </c>
      <c r="F4" s="9">
        <v>2012</v>
      </c>
      <c r="G4" s="9">
        <v>2013</v>
      </c>
      <c r="H4" s="9">
        <v>2014</v>
      </c>
      <c r="I4" s="9">
        <v>2015</v>
      </c>
      <c r="J4" s="9">
        <v>2016</v>
      </c>
      <c r="K4" s="9">
        <v>2017</v>
      </c>
    </row>
    <row r="5" spans="1:14" ht="45.75" customHeight="1" x14ac:dyDescent="0.2">
      <c r="A5" s="117" t="s">
        <v>102</v>
      </c>
      <c r="B5" s="120">
        <v>1273.0999999999999</v>
      </c>
      <c r="C5" s="120">
        <v>1375.1</v>
      </c>
      <c r="D5" s="120">
        <v>1490.4</v>
      </c>
      <c r="E5" s="120">
        <v>1573.5</v>
      </c>
      <c r="F5" s="120">
        <v>1569.1</v>
      </c>
      <c r="G5" s="120">
        <v>1619.4</v>
      </c>
      <c r="H5" s="120">
        <v>1678.9</v>
      </c>
      <c r="I5" s="120">
        <v>1709.3</v>
      </c>
      <c r="J5" s="120">
        <v>737.2</v>
      </c>
      <c r="K5" s="120">
        <f>+K7+K8+K9</f>
        <v>819.79733799999997</v>
      </c>
    </row>
    <row r="6" spans="1:14" ht="20.25" customHeight="1" x14ac:dyDescent="0.2">
      <c r="A6" s="116" t="s">
        <v>101</v>
      </c>
      <c r="B6" s="67">
        <v>777.5</v>
      </c>
      <c r="C6" s="67">
        <v>803.6</v>
      </c>
      <c r="D6" s="67">
        <v>924.4</v>
      </c>
      <c r="E6" s="67">
        <v>926.8</v>
      </c>
      <c r="F6" s="67">
        <v>875.9</v>
      </c>
      <c r="G6" s="67">
        <v>895.7</v>
      </c>
      <c r="H6" s="67">
        <v>936.6</v>
      </c>
      <c r="I6" s="67">
        <v>955.1</v>
      </c>
      <c r="J6" s="74" t="s">
        <v>72</v>
      </c>
      <c r="K6" s="74" t="s">
        <v>72</v>
      </c>
      <c r="N6" s="80"/>
    </row>
    <row r="7" spans="1:14" ht="17.100000000000001" customHeight="1" x14ac:dyDescent="0.2">
      <c r="A7" s="44" t="s">
        <v>32</v>
      </c>
      <c r="B7" s="67">
        <v>418.4</v>
      </c>
      <c r="C7" s="67">
        <v>488.1</v>
      </c>
      <c r="D7" s="67">
        <v>486</v>
      </c>
      <c r="E7" s="67">
        <v>548.70000000000005</v>
      </c>
      <c r="F7" s="67">
        <v>555</v>
      </c>
      <c r="G7" s="67">
        <v>570.5</v>
      </c>
      <c r="H7" s="67">
        <v>577.5</v>
      </c>
      <c r="I7" s="67">
        <v>589.70000000000005</v>
      </c>
      <c r="J7" s="67">
        <v>582.9</v>
      </c>
      <c r="K7" s="67">
        <f>610.21034+0.003472+17.288083+17.2+7.585566+0.944682</f>
        <v>653.23214299999995</v>
      </c>
      <c r="N7" s="80"/>
    </row>
    <row r="8" spans="1:14" ht="17.100000000000001" customHeight="1" x14ac:dyDescent="0.2">
      <c r="A8" s="44" t="s">
        <v>33</v>
      </c>
      <c r="B8" s="67">
        <v>48.3</v>
      </c>
      <c r="C8" s="67">
        <v>50.2</v>
      </c>
      <c r="D8" s="67">
        <v>50.2</v>
      </c>
      <c r="E8" s="67">
        <v>58.3</v>
      </c>
      <c r="F8" s="67">
        <v>58.1</v>
      </c>
      <c r="G8" s="67">
        <v>57.1</v>
      </c>
      <c r="H8" s="67">
        <v>57.9</v>
      </c>
      <c r="I8" s="67">
        <v>59.4</v>
      </c>
      <c r="J8" s="67">
        <v>60.1</v>
      </c>
      <c r="K8" s="67">
        <f>63.367351+0.056924+1.665874</f>
        <v>65.090148999999997</v>
      </c>
      <c r="N8" s="80"/>
    </row>
    <row r="9" spans="1:14" ht="17.100000000000001" customHeight="1" x14ac:dyDescent="0.2">
      <c r="A9" s="44" t="s">
        <v>34</v>
      </c>
      <c r="B9" s="67">
        <v>28.9</v>
      </c>
      <c r="C9" s="67">
        <v>33.200000000000003</v>
      </c>
      <c r="D9" s="67">
        <v>29.8</v>
      </c>
      <c r="E9" s="67">
        <v>39.700000000000003</v>
      </c>
      <c r="F9" s="67">
        <v>80.099999999999994</v>
      </c>
      <c r="G9" s="67">
        <v>96.1</v>
      </c>
      <c r="H9" s="67">
        <v>106.9</v>
      </c>
      <c r="I9" s="67">
        <v>105.1</v>
      </c>
      <c r="J9" s="67">
        <v>94.2</v>
      </c>
      <c r="K9" s="67">
        <f>101.344448+0.035088+0.09551</f>
        <v>101.47504600000001</v>
      </c>
      <c r="N9" s="80"/>
    </row>
    <row r="10" spans="1:14" ht="17.100000000000001" customHeight="1" x14ac:dyDescent="0.2">
      <c r="A10" s="112" t="s">
        <v>3</v>
      </c>
      <c r="B10" s="111"/>
      <c r="C10" s="111"/>
      <c r="D10" s="111"/>
      <c r="E10" s="111"/>
      <c r="F10" s="111"/>
      <c r="G10" s="111"/>
      <c r="H10" s="111"/>
      <c r="I10" s="111"/>
      <c r="J10" s="111"/>
      <c r="K10" s="111"/>
      <c r="N10" s="80"/>
    </row>
    <row r="11" spans="1:14" s="119" customFormat="1" ht="41.25" customHeight="1" x14ac:dyDescent="0.2">
      <c r="A11" s="118" t="s">
        <v>103</v>
      </c>
      <c r="B11" s="121">
        <v>1398.6</v>
      </c>
      <c r="C11" s="121">
        <v>1534.2</v>
      </c>
      <c r="D11" s="121">
        <v>1554.3</v>
      </c>
      <c r="E11" s="121">
        <v>1561.6</v>
      </c>
      <c r="F11" s="121">
        <v>1616.1</v>
      </c>
      <c r="G11" s="121">
        <v>1656.9</v>
      </c>
      <c r="H11" s="121">
        <v>1720.7</v>
      </c>
      <c r="I11" s="121">
        <v>1772.6</v>
      </c>
      <c r="J11" s="121">
        <v>769.6</v>
      </c>
      <c r="K11" s="121">
        <f>K13+K14+K15</f>
        <v>798.007113</v>
      </c>
      <c r="N11" s="80"/>
    </row>
    <row r="12" spans="1:14" ht="17.100000000000001" customHeight="1" x14ac:dyDescent="0.2">
      <c r="A12" s="44" t="s">
        <v>101</v>
      </c>
      <c r="B12" s="67">
        <v>820.7</v>
      </c>
      <c r="C12" s="67">
        <v>917.4</v>
      </c>
      <c r="D12" s="67">
        <v>917</v>
      </c>
      <c r="E12" s="67">
        <v>916</v>
      </c>
      <c r="F12" s="67">
        <v>902.8</v>
      </c>
      <c r="G12" s="67">
        <v>920.4</v>
      </c>
      <c r="H12" s="67">
        <v>970.8</v>
      </c>
      <c r="I12" s="67">
        <v>1009.9</v>
      </c>
      <c r="J12" s="74" t="s">
        <v>72</v>
      </c>
      <c r="K12" s="74" t="s">
        <v>72</v>
      </c>
      <c r="N12" s="80"/>
    </row>
    <row r="13" spans="1:14" ht="17.100000000000001" customHeight="1" x14ac:dyDescent="0.2">
      <c r="A13" s="44" t="s">
        <v>32</v>
      </c>
      <c r="B13" s="67">
        <v>498.1</v>
      </c>
      <c r="C13" s="67">
        <v>512.9</v>
      </c>
      <c r="D13" s="67">
        <v>539.20000000000005</v>
      </c>
      <c r="E13" s="67">
        <v>555.79999999999995</v>
      </c>
      <c r="F13" s="67">
        <v>584.20000000000005</v>
      </c>
      <c r="G13" s="67">
        <v>580</v>
      </c>
      <c r="H13" s="67">
        <v>587.9</v>
      </c>
      <c r="I13" s="67">
        <v>609.9</v>
      </c>
      <c r="J13" s="67">
        <v>622.29999999999995</v>
      </c>
      <c r="K13" s="67">
        <f>594.306367+20.380666+26.613352+2.538279</f>
        <v>643.83866399999999</v>
      </c>
      <c r="N13" s="80"/>
    </row>
    <row r="14" spans="1:14" ht="17.100000000000001" customHeight="1" x14ac:dyDescent="0.2">
      <c r="A14" s="44" t="s">
        <v>33</v>
      </c>
      <c r="B14" s="67">
        <v>50.9</v>
      </c>
      <c r="C14" s="67">
        <v>66.8</v>
      </c>
      <c r="D14" s="67">
        <v>68.400000000000006</v>
      </c>
      <c r="E14" s="67">
        <v>59.8</v>
      </c>
      <c r="F14" s="67">
        <v>58.2</v>
      </c>
      <c r="G14" s="67">
        <v>57.6</v>
      </c>
      <c r="H14" s="67">
        <v>58.4</v>
      </c>
      <c r="I14" s="67">
        <v>57.2</v>
      </c>
      <c r="J14" s="67">
        <v>57.6</v>
      </c>
      <c r="K14" s="67">
        <f>53.577305+0.515291+3.656881+0.739927</f>
        <v>58.489404</v>
      </c>
      <c r="N14" s="80"/>
    </row>
    <row r="15" spans="1:14" ht="17.100000000000001" customHeight="1" x14ac:dyDescent="0.2">
      <c r="A15" s="44" t="s">
        <v>34</v>
      </c>
      <c r="B15" s="67">
        <v>28.9</v>
      </c>
      <c r="C15" s="67">
        <v>37.1</v>
      </c>
      <c r="D15" s="67">
        <v>29.7</v>
      </c>
      <c r="E15" s="67">
        <v>30</v>
      </c>
      <c r="F15" s="67">
        <v>70.900000000000006</v>
      </c>
      <c r="G15" s="67">
        <v>98.9</v>
      </c>
      <c r="H15" s="67">
        <v>103.6</v>
      </c>
      <c r="I15" s="67">
        <v>95.6</v>
      </c>
      <c r="J15" s="67">
        <v>89.7</v>
      </c>
      <c r="K15" s="67">
        <f>93.629265+0.5981+1.45168</f>
        <v>95.679045000000002</v>
      </c>
      <c r="N15" s="80"/>
    </row>
    <row r="16" spans="1:14" x14ac:dyDescent="0.2">
      <c r="A16" s="113"/>
      <c r="B16" s="113"/>
      <c r="C16" s="113"/>
      <c r="D16" s="113"/>
      <c r="E16" s="113"/>
      <c r="F16" s="113"/>
      <c r="G16" s="113"/>
      <c r="H16" s="113"/>
      <c r="I16" s="114"/>
      <c r="J16" s="114"/>
      <c r="K16" s="115"/>
      <c r="N16" s="80"/>
    </row>
    <row r="17" spans="1:14" ht="35.25" customHeight="1" x14ac:dyDescent="0.2">
      <c r="A17" s="126" t="s">
        <v>105</v>
      </c>
      <c r="B17" s="126"/>
      <c r="C17" s="126"/>
      <c r="D17" s="126"/>
      <c r="E17" s="126"/>
      <c r="F17" s="126"/>
      <c r="G17" s="126"/>
      <c r="H17" s="126"/>
      <c r="I17" s="126"/>
      <c r="J17" s="126"/>
      <c r="K17" s="126"/>
      <c r="N17" s="80"/>
    </row>
    <row r="18" spans="1:14" ht="15" customHeight="1" x14ac:dyDescent="0.2">
      <c r="A18" s="127" t="s">
        <v>99</v>
      </c>
      <c r="B18" s="127"/>
      <c r="C18" s="127"/>
      <c r="D18" s="127"/>
      <c r="E18" s="127"/>
      <c r="F18" s="127"/>
      <c r="G18" s="127"/>
      <c r="H18" s="127"/>
      <c r="I18" s="127"/>
      <c r="J18" s="127"/>
      <c r="K18" s="127"/>
      <c r="N18" s="80"/>
    </row>
    <row r="19" spans="1:14" x14ac:dyDescent="0.2">
      <c r="A19" s="2"/>
    </row>
    <row r="20" spans="1:14" x14ac:dyDescent="0.2">
      <c r="A20" s="25" t="s">
        <v>31</v>
      </c>
    </row>
  </sheetData>
  <customSheetViews>
    <customSheetView guid="{6FD52BB2-FE9F-4B12-AC90-58CF35BF9213}" scale="130">
      <selection activeCell="K2" sqref="K2"/>
      <pageMargins left="0.31496062992125984" right="0.31496062992125984" top="0.74803149606299213" bottom="0.74803149606299213" header="0.31496062992125984" footer="0.31496062992125984"/>
      <pageSetup paperSize="9" orientation="landscape" r:id="rId1"/>
      <headerFooter>
        <oddHeader>&amp;L&amp;"Arial,Regular"&amp;12Буџети и фондови</oddHeader>
        <oddFooter>&amp;C&amp;"Arial,Regular"&amp;8Стр. &amp;P од &amp;N&amp;L&amp;"Arial,Regular"&amp;8Статистички годишњак Републике Српске</oddFooter>
      </headerFooter>
    </customSheetView>
    <customSheetView guid="{0A089031-E044-448A-B3AC-98176180C6AA}" scale="130">
      <selection activeCell="A19" sqref="A19"/>
      <pageMargins left="0.31496062992125984" right="0.31496062992125984" top="0.74803149606299213" bottom="0.74803149606299213" header="0.31496062992125984" footer="0.31496062992125984"/>
      <pageSetup paperSize="9" orientation="landscape" r:id="rId2"/>
      <headerFooter>
        <oddHeader>&amp;L&amp;"Arial,Regular"&amp;12Буџети и фондови</oddHeader>
        <oddFooter>&amp;C&amp;"Arial,Regular"&amp;8Стр. &amp;P од &amp;N&amp;L&amp;"Arial,Regular"&amp;8Статистички годишњак Републике Српске</oddFooter>
      </headerFooter>
    </customSheetView>
    <customSheetView guid="{2CC115F7-EFF9-47FA-90D9-836180EDBD25}" scale="130">
      <selection activeCell="L2" sqref="L2"/>
      <pageMargins left="0.31496062992125984" right="0.31496062992125984" top="0.74803149606299213" bottom="0.74803149606299213" header="0.31496062992125984" footer="0.31496062992125984"/>
      <pageSetup paperSize="9" orientation="landscape" r:id="rId3"/>
      <headerFooter>
        <oddHeader>&amp;L&amp;"Arial,Regular"&amp;12Буџети и фондови</oddHeader>
        <oddFooter>&amp;C&amp;"Arial,Regular"&amp;8Стр. &amp;P од &amp;N&amp;L&amp;"Arial,Regular"&amp;8Статистички годишњак Републике Српске 2016</oddFooter>
      </headerFooter>
    </customSheetView>
    <customSheetView guid="{A5DA1AA6-BBE8-4B37-9307-A3E21A6472DA}" scale="130">
      <selection activeCell="A2" sqref="A2"/>
      <pageMargins left="0.31496062992125984" right="0.31496062992125984" top="0.74803149606299213" bottom="0.74803149606299213" header="0.31496062992125984" footer="0.31496062992125984"/>
      <pageSetup paperSize="9" orientation="landscape" r:id="rId4"/>
      <headerFooter>
        <oddHeader>&amp;L&amp;"Arial,Regular"&amp;12Буџети и фондови</oddHeader>
        <oddFooter>&amp;C&amp;"Arial,Regular"&amp;8Стр. &amp;P од &amp;N&amp;L&amp;"Arial,Regular"&amp;8Статистички годишњак Републике Српске 2016</oddFooter>
      </headerFooter>
    </customSheetView>
    <customSheetView guid="{343BB58D-21D5-4BBC-8230-0DF52418D556}" scale="130" showPageBreaks="1">
      <selection activeCell="L2" sqref="L2"/>
      <pageMargins left="0.31496062992125984" right="0.31496062992125984" top="0.74803149606299213" bottom="0.74803149606299213" header="0.31496062992125984" footer="0.31496062992125984"/>
      <pageSetup paperSize="9" orientation="landscape" r:id="rId5"/>
      <headerFooter>
        <oddHeader>&amp;L&amp;"Arial,Regular"&amp;12Буџети и фондови</oddHeader>
        <oddFooter>&amp;C&amp;"Arial,Regular"&amp;8Стр. &amp;P од &amp;N&amp;L&amp;"Arial,Regular"&amp;8Статистички годишњак Републике Српске 2016</oddFooter>
      </headerFooter>
    </customSheetView>
    <customSheetView guid="{0E0F3E5E-FF05-4F9A-A553-8C788B3942D1}" scale="130">
      <selection activeCell="E6" sqref="E6"/>
      <pageMargins left="0.31496062992125984" right="0.31496062992125984" top="0.74803149606299213" bottom="0.74803149606299213" header="0.31496062992125984" footer="0.31496062992125984"/>
      <pageSetup paperSize="9" orientation="portrait" r:id="rId6"/>
      <headerFooter>
        <oddHeader>&amp;L&amp;"Arial,Regular"&amp;12Буџети и фондови</oddHeader>
        <oddFooter>&amp;L&amp;"Arial,Regular"&amp;8Статистички годишњак Републике Српске 2010&amp;C&amp;"Arial,Regular"&amp;8Стр. &amp;P од &amp;N</oddFooter>
      </headerFooter>
    </customSheetView>
    <customSheetView guid="{CC4A2206-FAF7-4506-8D37-D38AA7B85C36}" scale="130">
      <selection activeCell="J13" sqref="J13"/>
      <pageMargins left="0.31496062992125984" right="0.31496062992125984" top="0.74803149606299213" bottom="0.74803149606299213" header="0.31496062992125984" footer="0.31496062992125984"/>
      <pageSetup paperSize="9" orientation="portrait" r:id="rId7"/>
      <headerFooter>
        <oddHeader>&amp;L&amp;"Arial,Regular"&amp;12Буџети и фондови</oddHeader>
        <oddFooter>&amp;L&amp;"Arial,Regular"&amp;8Статистички годишњак Републике Српске 2010&amp;C&amp;"Arial,Regular"&amp;8Стр. &amp;P од &amp;N</oddFooter>
      </headerFooter>
    </customSheetView>
    <customSheetView guid="{82F0BF9F-838D-4358-82A6-BC209B1E0F1C}" scale="130" showRuler="0">
      <selection activeCell="B12" sqref="B12"/>
      <pageMargins left="0.31496062992125984" right="0.31496062992125984" top="0.74803149606299213" bottom="0.74803149606299213" header="0.31496062992125984" footer="0.31496062992125984"/>
      <pageSetup paperSize="9" orientation="portrait" r:id="rId8"/>
      <headerFooter alignWithMargins="0">
        <oddHeader>&amp;L&amp;"Arial,Regular"&amp;12Буџети и фондови</oddHeader>
        <oddFooter>&amp;L&amp;"Arial,Regular"&amp;8Статистички годишњак Републике Српске 2010&amp;C&amp;"Arial,Regular"&amp;8Стр. &amp;P од &amp;N</oddFooter>
      </headerFooter>
    </customSheetView>
    <customSheetView guid="{01D55346-8269-49E7-B79E-EBC51FAF56D6}" scale="130">
      <selection activeCell="L2" sqref="L2"/>
      <pageMargins left="0.31496062992125984" right="0.31496062992125984" top="0.74803149606299213" bottom="0.74803149606299213" header="0.31496062992125984" footer="0.31496062992125984"/>
      <pageSetup paperSize="9" orientation="landscape" r:id="rId9"/>
      <headerFooter>
        <oddHeader>&amp;L&amp;"Arial,Regular"&amp;12Буџети и фондови</oddHeader>
        <oddFooter>&amp;C&amp;"Arial,Regular"&amp;8Стр. &amp;P од &amp;N&amp;L&amp;"Arial,Regular"&amp;8Статистички годишњак Републике Српске 2016</oddFooter>
      </headerFooter>
    </customSheetView>
    <customSheetView guid="{0D17EE3A-A723-4128-A57D-F6AA8D7B75A6}" scale="130">
      <selection activeCell="E17" sqref="E17"/>
      <pageMargins left="0.31496062992125984" right="0.31496062992125984" top="0.74803149606299213" bottom="0.74803149606299213" header="0.31496062992125984" footer="0.31496062992125984"/>
      <pageSetup paperSize="9" orientation="landscape" r:id="rId10"/>
      <headerFooter>
        <oddHeader>&amp;L&amp;"Arial,Regular"&amp;12Буџети и фондови</oddHeader>
        <oddFooter>&amp;C&amp;"Arial,Regular"&amp;8Стр. &amp;P од &amp;N&amp;L&amp;"Arial,Regular"&amp;8Статистички годишњак Републике Српске 2016</oddFooter>
      </headerFooter>
    </customSheetView>
    <customSheetView guid="{5EE7ACC3-015E-4734-ABC1-639B79EB0200}" scale="130">
      <selection activeCell="K2" sqref="K2"/>
      <pageMargins left="0.31496062992125984" right="0.31496062992125984" top="0.74803149606299213" bottom="0.74803149606299213" header="0.31496062992125984" footer="0.31496062992125984"/>
      <pageSetup paperSize="9" orientation="landscape" r:id="rId11"/>
      <headerFooter>
        <oddHeader>&amp;L&amp;"Arial,Regular"&amp;12Буџети и фондови</oddHeader>
        <oddFooter>&amp;C&amp;"Arial,Regular"&amp;8Стр. &amp;P од &amp;N&amp;L&amp;"Arial,Regular"&amp;8Статистички годишњак Републике Српске</oddFooter>
      </headerFooter>
    </customSheetView>
  </customSheetViews>
  <mergeCells count="2">
    <mergeCell ref="A17:K17"/>
    <mergeCell ref="A18:K18"/>
  </mergeCells>
  <phoneticPr fontId="18" type="noConversion"/>
  <hyperlinks>
    <hyperlink ref="K2" location="'Листа табела'!A1" display="Листа табела"/>
  </hyperlinks>
  <pageMargins left="0.31496062992125984" right="0.31496062992125984" top="0.74803149606299213" bottom="0.74803149606299213" header="0.31496062992125984" footer="0.31496062992125984"/>
  <pageSetup paperSize="9" orientation="landscape" r:id="rId12"/>
  <headerFooter>
    <oddHeader>&amp;L&amp;"Arial,Regular"&amp;12Буџети и фондови</oddHeader>
    <oddFooter>&amp;C&amp;"Arial,Regular"&amp;8Стр. &amp;P од &amp;N&amp;L&amp;"Arial,Regular"&amp;8Статистички годишњак Републике Српске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Листа табела</vt:lpstr>
      <vt:lpstr>9.1.</vt:lpstr>
      <vt:lpstr>9.2.</vt:lpstr>
      <vt:lpstr>9.3.</vt:lpstr>
      <vt:lpstr>9.4.</vt:lpstr>
      <vt:lpstr>9.5.</vt:lpstr>
      <vt:lpstr>9.6.</vt:lpstr>
      <vt:lpstr>'9.2.'!ftn1_9.1.</vt:lpstr>
      <vt:lpstr>ftn1_9.1.</vt:lpstr>
      <vt:lpstr>'9.5.'!ftn1_9.2.</vt:lpstr>
      <vt:lpstr>ftn1_9.2.</vt:lpstr>
      <vt:lpstr>'9.2.'!ftn2_9.1.</vt:lpstr>
      <vt:lpstr>ftn2_9.1.</vt:lpstr>
      <vt:lpstr>'9.5.'!ftn2_9.2.</vt:lpstr>
      <vt:lpstr>ftn2_9.2.</vt:lpstr>
      <vt:lpstr>Lista_tabela</vt:lpstr>
    </vt:vector>
  </TitlesOfParts>
  <Company>rzsrs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RZS RS</dc:creator>
  <cp:lastModifiedBy>RZS RS</cp:lastModifiedBy>
  <cp:lastPrinted>2017-11-13T13:44:30Z</cp:lastPrinted>
  <dcterms:created xsi:type="dcterms:W3CDTF">2011-02-04T09:21:42Z</dcterms:created>
  <dcterms:modified xsi:type="dcterms:W3CDTF">2018-11-30T06:50:26Z</dcterms:modified>
</cp:coreProperties>
</file>