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19440" windowHeight="12855" tabRatio="787"/>
  </bookViews>
  <sheets>
    <sheet name="Листа табела" sheetId="1" r:id="rId1"/>
    <sheet name="9.1." sheetId="2" r:id="rId2"/>
    <sheet name="9.2." sheetId="3" r:id="rId3"/>
    <sheet name="9.3." sheetId="4" r:id="rId4"/>
    <sheet name="9.4." sheetId="5" r:id="rId5"/>
    <sheet name="9.5." sheetId="6" r:id="rId6"/>
  </sheets>
  <definedNames>
    <definedName name="ftn1_9.1." localSheetId="2">'9.2.'!$A$51</definedName>
    <definedName name="ftn1_9.1.">'9.1.'!$A$41</definedName>
    <definedName name="ftn1_9.2." localSheetId="4">'9.4.'!$A$49</definedName>
    <definedName name="ftn1_9.2.">'9.3.'!$A$41</definedName>
    <definedName name="ftn2_9.1." localSheetId="2">'9.2.'!$A$52</definedName>
    <definedName name="ftn2_9.1.">'9.1.'!$A$42</definedName>
    <definedName name="ftn2_9.2." localSheetId="4">'9.4.'!$A$50</definedName>
    <definedName name="ftn2_9.2.">'9.3.'!$A$42</definedName>
    <definedName name="Lista_tabela">'Листа табела'!$A$1</definedName>
  </definedNames>
  <calcPr calcId="125725"/>
  <customWorkbookViews>
    <customWorkbookView name="RSIS - Personal View" guid="{0A089031-E044-448A-B3AC-98176180C6AA}" mergeInterval="0" personalView="1" maximized="1" xWindow="1" yWindow="1" windowWidth="1916" windowHeight="804" tabRatio="787" activeSheetId="6"/>
    <customWorkbookView name="Borislav Savic - Personal View" guid="{2CC115F7-EFF9-47FA-90D9-836180EDBD25}" mergeInterval="0" personalView="1" maximized="1" windowWidth="1554" windowHeight="626" tabRatio="787" activeSheetId="3"/>
    <customWorkbookView name="Tanja Savija - Personal View" guid="{A5DA1AA6-BBE8-4B37-9307-A3E21A6472DA}" mergeInterval="0" personalView="1" maximized="1" windowWidth="1916" windowHeight="855" tabRatio="787" activeSheetId="6"/>
    <customWorkbookView name="zecal - Personal View" guid="{343BB58D-21D5-4BBC-8230-0DF52418D556}" mergeInterval="0" personalView="1" maximized="1" xWindow="1" yWindow="1" windowWidth="1893" windowHeight="783" tabRatio="787" activeSheetId="1"/>
    <customWorkbookView name="latincicra - Personal View" guid="{0E0F3E5E-FF05-4F9A-A553-8C788B3942D1}" mergeInterval="0" personalView="1" maximized="1" xWindow="1" yWindow="1" windowWidth="1276" windowHeight="804" tabRatio="787" activeSheetId="4"/>
    <customWorkbookView name="sibinovicvl - Personal View" guid="{CC4A2206-FAF7-4506-8D37-D38AA7B85C36}" mergeInterval="0" personalView="1" maximized="1" xWindow="1" yWindow="1" windowWidth="1276" windowHeight="804" tabRatio="787" activeSheetId="2"/>
    <customWorkbookView name="aleksandra - Personal View" guid="{82F0BF9F-838D-4358-82A6-BC209B1E0F1C}" mergeInterval="0" personalView="1" maximized="1" windowWidth="1020" windowHeight="569" tabRatio="787" activeSheetId="4"/>
    <customWorkbookView name="Radmila Milicevic - Personal View" guid="{01D55346-8269-49E7-B79E-EBC51FAF56D6}" mergeInterval="0" personalView="1" maximized="1" windowWidth="1551" windowHeight="575" tabRatio="787" activeSheetId="3" showComments="commIndAndComment"/>
    <customWorkbookView name="Maja Skrbic - Personal View" guid="{0D17EE3A-A723-4128-A57D-F6AA8D7B75A6}" mergeInterval="0" personalView="1" maximized="1" windowWidth="1276" windowHeight="759" tabRatio="787" activeSheetId="3"/>
  </customWorkbookViews>
</workbook>
</file>

<file path=xl/calcChain.xml><?xml version="1.0" encoding="utf-8"?>
<calcChain xmlns="http://schemas.openxmlformats.org/spreadsheetml/2006/main">
  <c r="G31" i="5"/>
  <c r="G5"/>
  <c r="G47" i="3" l="1"/>
  <c r="G36"/>
  <c r="G35"/>
  <c r="G37"/>
  <c r="G44"/>
  <c r="G32" s="1"/>
  <c r="G40"/>
  <c r="G39"/>
  <c r="F35" l="1"/>
  <c r="F36"/>
  <c r="F40"/>
  <c r="F47"/>
</calcChain>
</file>

<file path=xl/sharedStrings.xml><?xml version="1.0" encoding="utf-8"?>
<sst xmlns="http://schemas.openxmlformats.org/spreadsheetml/2006/main" count="195" uniqueCount="88">
  <si>
    <t>Листа табела</t>
  </si>
  <si>
    <t>Остварење</t>
  </si>
  <si>
    <t>ПРИХОДИ</t>
  </si>
  <si>
    <t xml:space="preserve"> </t>
  </si>
  <si>
    <t>Порески приходи</t>
  </si>
  <si>
    <t>Директни порези</t>
  </si>
  <si>
    <t>Порез на доходак</t>
  </si>
  <si>
    <t>Порез на добит</t>
  </si>
  <si>
    <t>Порез на приходе капиталних добитака</t>
  </si>
  <si>
    <t>Порези на лична примања</t>
  </si>
  <si>
    <t>Порези на имовину</t>
  </si>
  <si>
    <t>Остали порези</t>
  </si>
  <si>
    <t>Непорески приходи</t>
  </si>
  <si>
    <t>Приходи од предузетничкe активности</t>
  </si>
  <si>
    <t>Накнаде и таксе</t>
  </si>
  <si>
    <t>Новчане казне</t>
  </si>
  <si>
    <t>Остали непорески приходи</t>
  </si>
  <si>
    <t>Капитални добици</t>
  </si>
  <si>
    <t>Текуће и капиталне помоћи</t>
  </si>
  <si>
    <t>Примљене отплате датих зајмова</t>
  </si>
  <si>
    <t>РАСХОДИ</t>
  </si>
  <si>
    <t>Текући трошкови</t>
  </si>
  <si>
    <t>Плате и накнаде запослених</t>
  </si>
  <si>
    <t>Порези и доприноси на остала лична примања</t>
  </si>
  <si>
    <t>Трошкови материјала и услуга</t>
  </si>
  <si>
    <t>Текуће помоћи</t>
  </si>
  <si>
    <t>Трошкови за камате</t>
  </si>
  <si>
    <t xml:space="preserve">Ванбуџетски расходи </t>
  </si>
  <si>
    <t>Капитални трошкови</t>
  </si>
  <si>
    <t>Остале исплате</t>
  </si>
  <si>
    <t>Дознаке нижим потрошачким јединицама</t>
  </si>
  <si>
    <t>Извор: Министарство финансија Републике Српске</t>
  </si>
  <si>
    <t>Фонд за здравствено осигурање</t>
  </si>
  <si>
    <t>Јавни фонд за дјечију заштиту</t>
  </si>
  <si>
    <t>Завод за запошљавање</t>
  </si>
  <si>
    <r>
      <t>9.1. Остварени приходи и расходи буџета Републике</t>
    </r>
    <r>
      <rPr>
        <b/>
        <vertAlign val="superscript"/>
        <sz val="9"/>
        <color indexed="8"/>
        <rFont val="Arial"/>
        <family val="2"/>
        <charset val="238"/>
      </rPr>
      <t>1)</t>
    </r>
  </si>
  <si>
    <r>
      <t>Индиректни порези</t>
    </r>
    <r>
      <rPr>
        <vertAlign val="superscript"/>
        <sz val="9"/>
        <color indexed="8"/>
        <rFont val="Arial"/>
        <family val="2"/>
        <charset val="238"/>
      </rPr>
      <t>2)</t>
    </r>
  </si>
  <si>
    <t>мил. КM</t>
  </si>
  <si>
    <r>
      <t xml:space="preserve">1) </t>
    </r>
    <r>
      <rPr>
        <sz val="8"/>
        <color indexed="8"/>
        <rFont val="Arial"/>
        <family val="2"/>
        <charset val="238"/>
      </rPr>
      <t>Нису укључени приливи по основу примљених кредита и зајмова и одливи по основу отплате примљених кредита и зајмова</t>
    </r>
  </si>
  <si>
    <r>
      <t xml:space="preserve">2) </t>
    </r>
    <r>
      <rPr>
        <sz val="8"/>
        <color indexed="8"/>
        <rFont val="Arial"/>
        <family val="2"/>
        <charset val="238"/>
      </rPr>
      <t>Укључен порез на додату вриједност, порез на промет производа, порез на промет услуга, акцизе и порез на међународну трговину</t>
    </r>
  </si>
  <si>
    <t xml:space="preserve">мил. КМ </t>
  </si>
  <si>
    <t>9. Буџети и фондови</t>
  </si>
  <si>
    <t>9.1. Остварени приходи и расходи буџета Републике</t>
  </si>
  <si>
    <t>9.3. Остварени приходи и расходи буџета општина и градова</t>
  </si>
  <si>
    <t>9.5. Остварени приходи и расходи фондова</t>
  </si>
  <si>
    <t>Порез на добит правних лица</t>
  </si>
  <si>
    <t>Порези на лична примања и приходе од самосталне дјелатности</t>
  </si>
  <si>
    <t xml:space="preserve">Приходи од финансијске и нефинансијске имовине и позитивних курсних разлика </t>
  </si>
  <si>
    <t>Накнаде, таксе и приходи од пружања јавних услуга</t>
  </si>
  <si>
    <t>Грантови</t>
  </si>
  <si>
    <t>Трансфери између буџетских јединица</t>
  </si>
  <si>
    <t>ПРИМИЦИ</t>
  </si>
  <si>
    <t xml:space="preserve">Примици за нефинансијску имовину </t>
  </si>
  <si>
    <t>Примици од финансијске имовине</t>
  </si>
  <si>
    <t>Примици од задуживања</t>
  </si>
  <si>
    <t>Расходи за лична примања</t>
  </si>
  <si>
    <t>Расходи по основу коришћења роба и услуга</t>
  </si>
  <si>
    <t>Расходи финансирања и други финансијски трошкови</t>
  </si>
  <si>
    <t>Субвенције</t>
  </si>
  <si>
    <t>Остали расходи</t>
  </si>
  <si>
    <t>ИЗДАЦИ</t>
  </si>
  <si>
    <t>Текући расходи</t>
  </si>
  <si>
    <t>Издаци за нефинансијску имовину</t>
  </si>
  <si>
    <t>Издаци за финансијску имовину</t>
  </si>
  <si>
    <t>Издаци за отплату дугова</t>
  </si>
  <si>
    <r>
      <t xml:space="preserve">1) </t>
    </r>
    <r>
      <rPr>
        <sz val="8"/>
        <color indexed="8"/>
        <rFont val="Arial"/>
        <family val="2"/>
        <charset val="238"/>
      </rPr>
      <t>Укључени сви рачуноводствени фондови буџета Републике и корисника буџета Републике који имају властите банковне рачуне</t>
    </r>
  </si>
  <si>
    <r>
      <t>9.3. Остварени приходи и расходи буџета општина и градова</t>
    </r>
    <r>
      <rPr>
        <b/>
        <vertAlign val="superscript"/>
        <sz val="9"/>
        <color indexed="8"/>
        <rFont val="Arial"/>
        <family val="2"/>
        <charset val="238"/>
      </rPr>
      <t>1)</t>
    </r>
  </si>
  <si>
    <r>
      <t>Индиректни порези</t>
    </r>
    <r>
      <rPr>
        <vertAlign val="superscript"/>
        <sz val="9"/>
        <color indexed="8"/>
        <rFont val="Arial"/>
        <family val="2"/>
        <charset val="238"/>
      </rPr>
      <t>1)</t>
    </r>
  </si>
  <si>
    <t>Финансирања и други трошкови</t>
  </si>
  <si>
    <t>Социјалне давања</t>
  </si>
  <si>
    <r>
      <t>9.5. Остварени приходи и расходи фондова</t>
    </r>
    <r>
      <rPr>
        <b/>
        <vertAlign val="superscript"/>
        <sz val="9"/>
        <color indexed="8"/>
        <rFont val="Arial"/>
        <family val="2"/>
        <charset val="238"/>
      </rPr>
      <t>1)</t>
    </r>
  </si>
  <si>
    <r>
      <t xml:space="preserve">1) </t>
    </r>
    <r>
      <rPr>
        <sz val="7.5"/>
        <color indexed="8"/>
        <rFont val="Arial"/>
        <family val="2"/>
      </rPr>
      <t>Укључени Индиректни порези ван Управе за индиректно опорезивање – заостале обавезе</t>
    </r>
  </si>
  <si>
    <r>
      <t>9.2. Остварени приходи, примици, расходи и издаци буџета Републике</t>
    </r>
    <r>
      <rPr>
        <b/>
        <vertAlign val="superscript"/>
        <sz val="9"/>
        <color indexed="8"/>
        <rFont val="Arial"/>
        <family val="2"/>
        <charset val="238"/>
      </rPr>
      <t>1)</t>
    </r>
  </si>
  <si>
    <t>9.2. Остварени приходи, примици, расходи и издаци буџета Републике</t>
  </si>
  <si>
    <t>9.4. Остварени приходи, примици, расходи и издаци буџета општина и градова</t>
  </si>
  <si>
    <t>-</t>
  </si>
  <si>
    <r>
      <t xml:space="preserve">2) </t>
    </r>
    <r>
      <rPr>
        <sz val="8"/>
        <color indexed="8"/>
        <rFont val="Arial"/>
        <family val="2"/>
        <charset val="238"/>
      </rPr>
      <t>Укључени индиректни порези ван Управе за индиректно опорезивање – заостале обавезе</t>
    </r>
  </si>
  <si>
    <r>
      <t xml:space="preserve">1) </t>
    </r>
    <r>
      <rPr>
        <sz val="8"/>
        <rFont val="Arial"/>
        <family val="2"/>
        <charset val="238"/>
      </rPr>
      <t>Укључени су трансфери фондовима, примици за нефинансијску имовину и класа 5 (највећи дио се односи на Фонд здравственог осигурања РС-стратешке залихе).</t>
    </r>
  </si>
  <si>
    <t>Дознаке на име социјалне заштите које се исплаћују из буџета Републике, општина и градова</t>
  </si>
  <si>
    <r>
      <t xml:space="preserve">2) </t>
    </r>
    <r>
      <rPr>
        <sz val="8"/>
        <rFont val="Arial"/>
        <family val="2"/>
        <charset val="238"/>
      </rPr>
      <t xml:space="preserve"> Фонд за пензијско-инвалидско осигурање је од 01.01.2016. године у Буџету Републике Српске. Приходи фондова обухватају класу 7 (осим 77), а расходи 41+48+51+61.</t>
    </r>
  </si>
  <si>
    <r>
      <t>Доприноси за социјално осигурање</t>
    </r>
    <r>
      <rPr>
        <vertAlign val="superscript"/>
        <sz val="9"/>
        <rFont val="Arial"/>
        <family val="2"/>
        <charset val="238"/>
      </rPr>
      <t>3)</t>
    </r>
  </si>
  <si>
    <t>...</t>
  </si>
  <si>
    <r>
      <t xml:space="preserve">3) </t>
    </r>
    <r>
      <rPr>
        <sz val="8"/>
        <rFont val="Arial"/>
        <family val="2"/>
      </rPr>
      <t xml:space="preserve">Од јуна 2014. године, приходи буџета Републике укључују посебан допринос за солидарност, прописан Законом о посебном доприносу (“Службени гласник Републике Српске”, број 52/14 и 42/15).
Oд 01.01.2016. године, допринос за пензијско и инвалидско осигурање представља приход буџета Републике, у складу са чланом 2. Закона о измјенама и допунама Закона о буџетском систему Републике Српске (»Службени гласник Републике Српске«, број 103/15 од 16.12.2015. године),    </t>
    </r>
  </si>
  <si>
    <r>
      <rPr>
        <vertAlign val="superscript"/>
        <sz val="8"/>
        <rFont val="Arial"/>
        <family val="2"/>
      </rPr>
      <t>4)</t>
    </r>
    <r>
      <rPr>
        <sz val="8"/>
        <rFont val="Arial"/>
        <family val="2"/>
      </rPr>
      <t xml:space="preserve">  Oд 01.01.2016. године Фонд пензијско-инвалидског осигурања Републике Српске је у саставу Главне књиге трезора Републике, тако да се исплате дознака по основу пензијског осигурања врше из Буџета Републике са позиције "Дознаке на име социјалне заштите које исплаћију институције обавезног социјалног осигурања".</t>
    </r>
  </si>
  <si>
    <r>
      <t xml:space="preserve">Дознаке на име социјалне заштите које исплаћију институције обавезног социјалног осигурања </t>
    </r>
    <r>
      <rPr>
        <vertAlign val="superscript"/>
        <sz val="9"/>
        <rFont val="Arial"/>
        <family val="2"/>
      </rPr>
      <t>4)</t>
    </r>
  </si>
  <si>
    <r>
      <t>ПРИХОДИ ФОНДОВА</t>
    </r>
    <r>
      <rPr>
        <vertAlign val="superscript"/>
        <sz val="9"/>
        <rFont val="Arial"/>
        <family val="2"/>
      </rPr>
      <t>2)</t>
    </r>
  </si>
  <si>
    <t>Фонд за пензијско-инвалидско осигурање</t>
  </si>
  <si>
    <r>
      <t>РАСХОДИ</t>
    </r>
    <r>
      <rPr>
        <sz val="9"/>
        <color indexed="8"/>
        <rFont val="Arial"/>
        <family val="2"/>
        <charset val="238"/>
      </rPr>
      <t xml:space="preserve"> ФОНДОВА</t>
    </r>
    <r>
      <rPr>
        <vertAlign val="superscript"/>
        <sz val="9"/>
        <color indexed="8"/>
        <rFont val="Arial"/>
        <family val="2"/>
      </rPr>
      <t>2)</t>
    </r>
  </si>
</sst>
</file>

<file path=xl/styles.xml><?xml version="1.0" encoding="utf-8"?>
<styleSheet xmlns="http://schemas.openxmlformats.org/spreadsheetml/2006/main">
  <numFmts count="1">
    <numFmt numFmtId="164" formatCode="0.0"/>
  </numFmts>
  <fonts count="32">
    <font>
      <sz val="11"/>
      <color theme="1"/>
      <name val="Calibri"/>
      <family val="2"/>
      <scheme val="minor"/>
    </font>
    <font>
      <sz val="11"/>
      <color indexed="18"/>
      <name val="Arial"/>
      <family val="2"/>
      <charset val="238"/>
    </font>
    <font>
      <b/>
      <sz val="13"/>
      <name val="Arial"/>
      <family val="2"/>
      <charset val="238"/>
    </font>
    <font>
      <b/>
      <vertAlign val="superscript"/>
      <sz val="9"/>
      <color indexed="8"/>
      <name val="Arial"/>
      <family val="2"/>
      <charset val="238"/>
    </font>
    <font>
      <vertAlign val="superscript"/>
      <sz val="9"/>
      <color indexed="8"/>
      <name val="Arial"/>
      <family val="2"/>
      <charset val="238"/>
    </font>
    <font>
      <sz val="8"/>
      <color indexed="8"/>
      <name val="Arial"/>
      <family val="2"/>
      <charset val="238"/>
    </font>
    <font>
      <sz val="9"/>
      <color indexed="8"/>
      <name val="Arial"/>
      <family val="2"/>
      <charset val="238"/>
    </font>
    <font>
      <u/>
      <sz val="11"/>
      <color indexed="12"/>
      <name val="Calibri"/>
      <family val="2"/>
    </font>
    <font>
      <sz val="11"/>
      <color indexed="8"/>
      <name val="Arial"/>
      <family val="2"/>
      <charset val="238"/>
    </font>
    <font>
      <sz val="9"/>
      <color indexed="8"/>
      <name val="Arial"/>
      <family val="2"/>
      <charset val="238"/>
    </font>
    <font>
      <shadow/>
      <sz val="9"/>
      <color indexed="8"/>
      <name val="Arial"/>
      <family val="2"/>
      <charset val="238"/>
    </font>
    <font>
      <b/>
      <sz val="9"/>
      <color indexed="8"/>
      <name val="Arial"/>
      <family val="2"/>
      <charset val="238"/>
    </font>
    <font>
      <sz val="8"/>
      <color indexed="8"/>
      <name val="Arial"/>
      <family val="2"/>
      <charset val="238"/>
    </font>
    <font>
      <sz val="9"/>
      <color indexed="8"/>
      <name val="Arial"/>
      <family val="2"/>
      <charset val="238"/>
    </font>
    <font>
      <b/>
      <u/>
      <sz val="7"/>
      <color indexed="12"/>
      <name val="Arial"/>
      <family val="2"/>
      <charset val="238"/>
    </font>
    <font>
      <u/>
      <sz val="10"/>
      <color indexed="12"/>
      <name val="Arial"/>
      <family val="2"/>
      <charset val="238"/>
    </font>
    <font>
      <vertAlign val="superscript"/>
      <sz val="8"/>
      <color indexed="8"/>
      <name val="Arial"/>
      <family val="2"/>
      <charset val="238"/>
    </font>
    <font>
      <sz val="9"/>
      <name val="Arial"/>
      <family val="2"/>
      <charset val="238"/>
    </font>
    <font>
      <sz val="8"/>
      <name val="Calibri"/>
      <family val="2"/>
    </font>
    <font>
      <sz val="7.5"/>
      <color indexed="8"/>
      <name val="Arial"/>
      <family val="2"/>
    </font>
    <font>
      <vertAlign val="superscript"/>
      <sz val="9"/>
      <color indexed="8"/>
      <name val="Arial"/>
      <family val="2"/>
    </font>
    <font>
      <vertAlign val="superscript"/>
      <sz val="8"/>
      <name val="Arial"/>
      <family val="2"/>
      <charset val="238"/>
    </font>
    <font>
      <sz val="8"/>
      <name val="Arial"/>
      <family val="2"/>
    </font>
    <font>
      <sz val="8"/>
      <name val="Arial"/>
      <family val="2"/>
      <charset val="238"/>
    </font>
    <font>
      <b/>
      <sz val="9"/>
      <color theme="1"/>
      <name val="Arial"/>
      <family val="2"/>
    </font>
    <font>
      <b/>
      <u/>
      <sz val="9"/>
      <color indexed="12"/>
      <name val="Arial"/>
      <family val="2"/>
      <charset val="238"/>
    </font>
    <font>
      <vertAlign val="superscript"/>
      <sz val="8"/>
      <name val="Arial"/>
      <family val="2"/>
    </font>
    <font>
      <sz val="8"/>
      <color theme="1"/>
      <name val="Arial"/>
      <family val="2"/>
    </font>
    <font>
      <vertAlign val="superscript"/>
      <sz val="9"/>
      <name val="Arial"/>
      <family val="2"/>
      <charset val="238"/>
    </font>
    <font>
      <sz val="11"/>
      <name val="Arial"/>
      <family val="2"/>
    </font>
    <font>
      <sz val="9"/>
      <name val="Arial"/>
      <family val="2"/>
    </font>
    <font>
      <vertAlign val="superscript"/>
      <sz val="9"/>
      <name val="Arial"/>
      <family val="2"/>
    </font>
  </fonts>
  <fills count="2">
    <fill>
      <patternFill patternType="none"/>
    </fill>
    <fill>
      <patternFill patternType="gray125"/>
    </fill>
  </fills>
  <borders count="11">
    <border>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s>
  <cellStyleXfs count="2">
    <xf numFmtId="0" fontId="0" fillId="0" borderId="0"/>
    <xf numFmtId="0" fontId="7" fillId="0" borderId="0" applyNumberFormat="0" applyFont="0" applyFill="0" applyBorder="0" applyAlignment="0" applyProtection="0">
      <alignment vertical="top"/>
      <protection locked="0"/>
    </xf>
  </cellStyleXfs>
  <cellXfs count="85">
    <xf numFmtId="0" fontId="0" fillId="0" borderId="0" xfId="0"/>
    <xf numFmtId="0" fontId="8" fillId="0" borderId="0" xfId="0" applyFont="1"/>
    <xf numFmtId="0" fontId="9" fillId="0" borderId="0" xfId="0" applyFont="1"/>
    <xf numFmtId="0" fontId="9" fillId="0" borderId="1" xfId="0" applyFont="1" applyBorder="1" applyAlignment="1">
      <alignment wrapText="1"/>
    </xf>
    <xf numFmtId="0" fontId="8" fillId="0" borderId="0" xfId="0" applyFont="1" applyBorder="1"/>
    <xf numFmtId="0" fontId="9" fillId="0" borderId="2" xfId="0" applyFont="1" applyBorder="1" applyAlignment="1">
      <alignment wrapText="1"/>
    </xf>
    <xf numFmtId="0" fontId="10" fillId="0" borderId="1" xfId="0" applyFont="1" applyBorder="1" applyAlignment="1">
      <alignment wrapText="1"/>
    </xf>
    <xf numFmtId="0" fontId="9" fillId="0" borderId="1" xfId="0" applyFont="1" applyBorder="1" applyAlignment="1">
      <alignment vertical="top"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wrapText="1"/>
    </xf>
    <xf numFmtId="0" fontId="11" fillId="0" borderId="0" xfId="1" applyFont="1" applyAlignment="1" applyProtection="1"/>
    <xf numFmtId="0" fontId="12" fillId="0" borderId="0" xfId="0" applyFont="1" applyAlignment="1">
      <alignment horizontal="left"/>
    </xf>
    <xf numFmtId="0" fontId="13" fillId="0" borderId="1" xfId="0" applyFont="1" applyBorder="1" applyAlignment="1">
      <alignment wrapText="1"/>
    </xf>
    <xf numFmtId="164" fontId="9" fillId="0" borderId="0" xfId="0" applyNumberFormat="1" applyFont="1" applyBorder="1" applyAlignment="1">
      <alignment wrapText="1"/>
    </xf>
    <xf numFmtId="0" fontId="9" fillId="0" borderId="1" xfId="0" applyFont="1" applyBorder="1" applyAlignment="1">
      <alignment horizontal="left" wrapText="1" indent="1"/>
    </xf>
    <xf numFmtId="0" fontId="14" fillId="0" borderId="0" xfId="1" applyFont="1" applyAlignment="1" applyProtection="1">
      <alignment horizontal="right"/>
    </xf>
    <xf numFmtId="0" fontId="1" fillId="0" borderId="0" xfId="0" applyFont="1" applyFill="1"/>
    <xf numFmtId="0" fontId="2" fillId="0" borderId="0" xfId="0" applyFont="1" applyFill="1"/>
    <xf numFmtId="0" fontId="15" fillId="0" borderId="0" xfId="1" quotePrefix="1" applyFont="1" applyFill="1" applyAlignment="1" applyProtection="1"/>
    <xf numFmtId="0" fontId="9" fillId="0" borderId="5" xfId="0" applyFont="1" applyBorder="1" applyAlignment="1">
      <alignment vertical="top" wrapText="1"/>
    </xf>
    <xf numFmtId="0" fontId="9" fillId="0" borderId="6" xfId="0" applyFont="1" applyBorder="1" applyAlignment="1">
      <alignment vertical="top" wrapText="1"/>
    </xf>
    <xf numFmtId="0" fontId="9" fillId="0" borderId="1" xfId="0" applyFont="1" applyBorder="1" applyAlignment="1">
      <alignment horizontal="left" wrapText="1" indent="3"/>
    </xf>
    <xf numFmtId="0" fontId="10" fillId="0" borderId="1" xfId="0" applyFont="1" applyBorder="1" applyAlignment="1">
      <alignment horizontal="justify" wrapText="1"/>
    </xf>
    <xf numFmtId="0" fontId="10" fillId="0" borderId="1" xfId="0" applyFont="1" applyBorder="1" applyAlignment="1">
      <alignment vertical="top" wrapText="1"/>
    </xf>
    <xf numFmtId="0" fontId="16" fillId="0" borderId="0" xfId="0" applyFont="1" applyAlignment="1"/>
    <xf numFmtId="0" fontId="12" fillId="0" borderId="0" xfId="0" applyFont="1" applyAlignment="1"/>
    <xf numFmtId="0" fontId="9" fillId="0" borderId="1" xfId="1" applyFont="1" applyBorder="1" applyAlignment="1" applyProtection="1">
      <alignment horizontal="left" wrapText="1" indent="1"/>
    </xf>
    <xf numFmtId="164" fontId="13" fillId="0" borderId="0" xfId="0" applyNumberFormat="1" applyFont="1" applyAlignment="1">
      <alignment wrapText="1"/>
    </xf>
    <xf numFmtId="164" fontId="13" fillId="0" borderId="0" xfId="0" applyNumberFormat="1" applyFont="1" applyBorder="1" applyAlignment="1">
      <alignment wrapText="1"/>
    </xf>
    <xf numFmtId="164" fontId="9" fillId="0" borderId="0" xfId="0" applyNumberFormat="1" applyFont="1" applyAlignment="1">
      <alignment wrapText="1"/>
    </xf>
    <xf numFmtId="164" fontId="9" fillId="0" borderId="0" xfId="0" applyNumberFormat="1" applyFont="1" applyAlignment="1">
      <alignment vertical="top" wrapText="1"/>
    </xf>
    <xf numFmtId="164" fontId="9" fillId="0" borderId="0" xfId="0" applyNumberFormat="1" applyFont="1" applyBorder="1" applyAlignment="1">
      <alignment vertical="top" wrapText="1"/>
    </xf>
    <xf numFmtId="164" fontId="13" fillId="0" borderId="0" xfId="0" applyNumberFormat="1" applyFont="1" applyAlignment="1">
      <alignment vertical="top" wrapText="1"/>
    </xf>
    <xf numFmtId="164" fontId="13" fillId="0" borderId="0" xfId="0" applyNumberFormat="1" applyFont="1" applyBorder="1" applyAlignment="1">
      <alignment vertical="top" wrapText="1"/>
    </xf>
    <xf numFmtId="164" fontId="13" fillId="0" borderId="0" xfId="0" applyNumberFormat="1" applyFont="1" applyAlignment="1">
      <alignment vertical="center" wrapText="1"/>
    </xf>
    <xf numFmtId="164" fontId="13" fillId="0" borderId="0" xfId="0" applyNumberFormat="1" applyFont="1" applyBorder="1" applyAlignment="1">
      <alignment vertical="center" wrapText="1"/>
    </xf>
    <xf numFmtId="164" fontId="6" fillId="0" borderId="0" xfId="0" applyNumberFormat="1" applyFont="1" applyBorder="1" applyAlignment="1">
      <alignment wrapText="1"/>
    </xf>
    <xf numFmtId="164" fontId="6" fillId="0" borderId="0" xfId="0" applyNumberFormat="1" applyFont="1" applyFill="1" applyBorder="1" applyAlignment="1">
      <alignment wrapText="1"/>
    </xf>
    <xf numFmtId="164" fontId="6" fillId="0" borderId="0" xfId="0" applyNumberFormat="1" applyFont="1" applyBorder="1" applyAlignment="1">
      <alignment vertical="top" wrapText="1"/>
    </xf>
    <xf numFmtId="164" fontId="6" fillId="0" borderId="0" xfId="0" applyNumberFormat="1" applyFont="1" applyBorder="1" applyAlignment="1">
      <alignment vertical="center" wrapText="1"/>
    </xf>
    <xf numFmtId="0" fontId="15" fillId="0" borderId="0" xfId="1" applyFont="1" applyFill="1" applyAlignment="1" applyProtection="1"/>
    <xf numFmtId="0" fontId="6" fillId="0" borderId="1" xfId="0" applyFont="1" applyBorder="1" applyAlignment="1">
      <alignment horizontal="left" wrapText="1" indent="3"/>
    </xf>
    <xf numFmtId="0" fontId="6" fillId="0" borderId="1" xfId="0" applyFont="1" applyBorder="1" applyAlignment="1">
      <alignment horizontal="left" wrapText="1" indent="1"/>
    </xf>
    <xf numFmtId="0" fontId="6" fillId="0" borderId="1" xfId="0" applyFont="1" applyBorder="1" applyAlignment="1">
      <alignment vertical="top" wrapText="1"/>
    </xf>
    <xf numFmtId="0" fontId="6" fillId="0" borderId="1" xfId="0" applyFont="1" applyBorder="1" applyAlignment="1">
      <alignment wrapText="1"/>
    </xf>
    <xf numFmtId="0" fontId="6" fillId="0" borderId="1" xfId="0" applyFont="1" applyBorder="1" applyAlignment="1">
      <alignment horizontal="left" wrapText="1"/>
    </xf>
    <xf numFmtId="0" fontId="5" fillId="0" borderId="0" xfId="0" applyFont="1" applyAlignment="1"/>
    <xf numFmtId="0" fontId="24" fillId="0" borderId="0" xfId="0" applyFont="1"/>
    <xf numFmtId="0" fontId="6" fillId="0" borderId="1" xfId="1" applyFont="1" applyBorder="1" applyAlignment="1" applyProtection="1">
      <alignment horizontal="left" wrapText="1" indent="1"/>
    </xf>
    <xf numFmtId="0" fontId="17" fillId="0" borderId="2" xfId="0" applyFont="1" applyBorder="1" applyAlignment="1">
      <alignment wrapText="1"/>
    </xf>
    <xf numFmtId="164" fontId="13" fillId="0" borderId="0" xfId="0" applyNumberFormat="1" applyFont="1" applyAlignment="1">
      <alignment horizontal="right" wrapText="1"/>
    </xf>
    <xf numFmtId="164" fontId="13" fillId="0" borderId="0" xfId="0" applyNumberFormat="1" applyFont="1" applyAlignment="1">
      <alignment horizontal="right" vertical="top" wrapText="1"/>
    </xf>
    <xf numFmtId="0" fontId="8" fillId="0" borderId="0" xfId="0" applyFont="1" applyAlignment="1">
      <alignment vertical="top"/>
    </xf>
    <xf numFmtId="0" fontId="8" fillId="0" borderId="0" xfId="0" applyFont="1" applyFill="1"/>
    <xf numFmtId="164" fontId="13" fillId="0" borderId="0" xfId="0" applyNumberFormat="1" applyFont="1" applyFill="1" applyAlignment="1">
      <alignment horizontal="right" wrapText="1"/>
    </xf>
    <xf numFmtId="0" fontId="6" fillId="0" borderId="8" xfId="0" applyFont="1" applyBorder="1" applyAlignment="1">
      <alignment horizontal="centerContinuous" vertical="center" wrapText="1"/>
    </xf>
    <xf numFmtId="0" fontId="9" fillId="0" borderId="8" xfId="0" applyFont="1" applyBorder="1" applyAlignment="1">
      <alignment horizontal="centerContinuous" vertical="center" wrapText="1"/>
    </xf>
    <xf numFmtId="0" fontId="6" fillId="0" borderId="6" xfId="0" applyFont="1" applyBorder="1" applyAlignment="1">
      <alignment horizontal="left"/>
    </xf>
    <xf numFmtId="0" fontId="6" fillId="0" borderId="5" xfId="0" applyFont="1" applyBorder="1" applyAlignment="1">
      <alignment vertical="top" wrapText="1"/>
    </xf>
    <xf numFmtId="0" fontId="6" fillId="0" borderId="3" xfId="0" applyFont="1" applyBorder="1" applyAlignment="1">
      <alignment horizontal="center" vertical="center" wrapText="1"/>
    </xf>
    <xf numFmtId="0" fontId="6" fillId="0" borderId="7" xfId="0" applyFont="1" applyBorder="1" applyAlignment="1">
      <alignment horizontal="centerContinuous" vertical="center"/>
    </xf>
    <xf numFmtId="0" fontId="6" fillId="0" borderId="8" xfId="0" applyFont="1" applyBorder="1" applyAlignment="1">
      <alignment horizontal="centerContinuous" vertical="center"/>
    </xf>
    <xf numFmtId="0" fontId="25" fillId="0" borderId="8" xfId="1" applyFont="1" applyBorder="1" applyAlignment="1" applyProtection="1">
      <alignment horizontal="centerContinuous" vertical="center"/>
    </xf>
    <xf numFmtId="0" fontId="6" fillId="0" borderId="9" xfId="0" applyFont="1" applyBorder="1" applyAlignment="1">
      <alignment horizontal="centerContinuous" vertical="center"/>
    </xf>
    <xf numFmtId="0" fontId="6" fillId="0" borderId="10" xfId="0" applyFont="1" applyBorder="1" applyAlignment="1">
      <alignment horizontal="centerContinuous" vertical="center"/>
    </xf>
    <xf numFmtId="0" fontId="25" fillId="0" borderId="10" xfId="1" applyFont="1" applyBorder="1" applyAlignment="1" applyProtection="1">
      <alignment horizontal="centerContinuous" vertical="center"/>
    </xf>
    <xf numFmtId="0" fontId="6" fillId="0" borderId="4" xfId="0" applyFont="1" applyBorder="1" applyAlignment="1">
      <alignment horizontal="center" vertical="center" wrapText="1"/>
    </xf>
    <xf numFmtId="164" fontId="9" fillId="0" borderId="0" xfId="0" applyNumberFormat="1" applyFont="1"/>
    <xf numFmtId="164" fontId="17" fillId="0" borderId="0" xfId="0" applyNumberFormat="1" applyFont="1" applyAlignment="1">
      <alignment horizontal="right" wrapText="1"/>
    </xf>
    <xf numFmtId="164" fontId="6" fillId="0" borderId="0" xfId="0" applyNumberFormat="1" applyFont="1" applyAlignment="1">
      <alignment wrapText="1"/>
    </xf>
    <xf numFmtId="0" fontId="27" fillId="0" borderId="0" xfId="0" applyFont="1" applyFill="1" applyAlignment="1" applyProtection="1">
      <alignment horizontal="left" vertical="center" wrapText="1"/>
      <protection locked="0"/>
    </xf>
    <xf numFmtId="0" fontId="17" fillId="0" borderId="1" xfId="1" applyFont="1" applyBorder="1" applyAlignment="1" applyProtection="1">
      <alignment horizontal="left" wrapText="1" indent="1"/>
    </xf>
    <xf numFmtId="164" fontId="6" fillId="0" borderId="0" xfId="0" applyNumberFormat="1" applyFont="1" applyFill="1" applyAlignment="1">
      <alignment wrapText="1"/>
    </xf>
    <xf numFmtId="164" fontId="13" fillId="0" borderId="0" xfId="0" applyNumberFormat="1" applyFont="1" applyFill="1" applyAlignment="1">
      <alignment wrapText="1"/>
    </xf>
    <xf numFmtId="164" fontId="6" fillId="0" borderId="0" xfId="0" applyNumberFormat="1" applyFont="1" applyFill="1" applyAlignment="1">
      <alignment vertical="top" wrapText="1"/>
    </xf>
    <xf numFmtId="164" fontId="17" fillId="0" borderId="0" xfId="0" applyNumberFormat="1" applyFont="1" applyFill="1" applyAlignment="1">
      <alignment wrapText="1"/>
    </xf>
    <xf numFmtId="164" fontId="6" fillId="0" borderId="0" xfId="0" applyNumberFormat="1" applyFont="1" applyAlignment="1">
      <alignment horizontal="right" wrapText="1"/>
    </xf>
    <xf numFmtId="0" fontId="29" fillId="0" borderId="0" xfId="0" applyFont="1"/>
    <xf numFmtId="0" fontId="30" fillId="0" borderId="1" xfId="0" applyFont="1" applyBorder="1" applyAlignment="1">
      <alignment horizontal="left" wrapText="1" indent="1"/>
    </xf>
    <xf numFmtId="0" fontId="17" fillId="0" borderId="1" xfId="0" applyFont="1" applyBorder="1" applyAlignment="1">
      <alignment wrapText="1"/>
    </xf>
    <xf numFmtId="0" fontId="26" fillId="0" borderId="0" xfId="0" applyFont="1" applyFill="1" applyAlignment="1">
      <alignment horizontal="left" wrapText="1"/>
    </xf>
    <xf numFmtId="0" fontId="22" fillId="0" borderId="0" xfId="0" applyFont="1" applyFill="1" applyAlignment="1" applyProtection="1">
      <alignment horizontal="left" vertical="center" wrapText="1"/>
      <protection locked="0"/>
    </xf>
    <xf numFmtId="0" fontId="21" fillId="0" borderId="0" xfId="0" applyFont="1" applyAlignment="1">
      <alignment vertical="center" wrapText="1"/>
    </xf>
    <xf numFmtId="0" fontId="21" fillId="0" borderId="0" xfId="0" applyFont="1" applyAlignment="1">
      <alignment horizontal="left" vertical="center" wrapText="1"/>
    </xf>
  </cellXfs>
  <cellStyles count="2">
    <cellStyle name="Hyperlink" xfId="1" builtinId="8" customBuilti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10" Type="http://schemas.openxmlformats.org/officeDocument/2006/relationships/printerSettings" Target="../printerSettings/printerSettings37.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0.bin"/><Relationship Id="rId7" Type="http://schemas.openxmlformats.org/officeDocument/2006/relationships/printerSettings" Target="../printerSettings/printerSettings44.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2.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5" Type="http://schemas.openxmlformats.org/officeDocument/2006/relationships/printerSettings" Target="../printerSettings/printerSettings4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s>
</file>

<file path=xl/worksheets/sheet1.xml><?xml version="1.0" encoding="utf-8"?>
<worksheet xmlns="http://schemas.openxmlformats.org/spreadsheetml/2006/main" xmlns:r="http://schemas.openxmlformats.org/officeDocument/2006/relationships">
  <sheetPr codeName="ShtASAPSheetIndex"/>
  <dimension ref="A1:A6"/>
  <sheetViews>
    <sheetView tabSelected="1" workbookViewId="0"/>
  </sheetViews>
  <sheetFormatPr defaultRowHeight="14.25"/>
  <cols>
    <col min="1" max="1" width="104.7109375" style="17" customWidth="1"/>
    <col min="2" max="16384" width="9.140625" style="17"/>
  </cols>
  <sheetData>
    <row r="1" spans="1:1" ht="20.100000000000001" customHeight="1">
      <c r="A1" s="18" t="s">
        <v>41</v>
      </c>
    </row>
    <row r="2" spans="1:1" ht="20.100000000000001" customHeight="1">
      <c r="A2" s="19" t="s">
        <v>42</v>
      </c>
    </row>
    <row r="3" spans="1:1" ht="20.100000000000001" customHeight="1">
      <c r="A3" s="41" t="s">
        <v>73</v>
      </c>
    </row>
    <row r="4" spans="1:1" ht="20.100000000000001" customHeight="1">
      <c r="A4" s="19" t="s">
        <v>43</v>
      </c>
    </row>
    <row r="5" spans="1:1" ht="20.100000000000001" customHeight="1">
      <c r="A5" s="41" t="s">
        <v>74</v>
      </c>
    </row>
    <row r="6" spans="1:1" ht="20.100000000000001" customHeight="1">
      <c r="A6" s="19" t="s">
        <v>44</v>
      </c>
    </row>
  </sheetData>
  <customSheetViews>
    <customSheetView guid="{0A089031-E044-448A-B3AC-98176180C6AA}">
      <selection activeCell="A12" sqref="A12"/>
      <pageMargins left="0.70866141732283472" right="0.70866141732283472" top="0.74803149606299213" bottom="0.74803149606299213" header="0.31496062992125984" footer="0.31496062992125984"/>
      <pageSetup paperSize="9" orientation="portrait" r:id="rId1"/>
      <headerFooter>
        <oddFooter>&amp;L&amp;"Arial,Regular"&amp;8Статистички годишњак Републике Српске&amp;C&amp;"Arial,Regular"&amp;8Стр. &amp;P од &amp;N</oddFooter>
      </headerFooter>
    </customSheetView>
    <customSheetView guid="{2CC115F7-EFF9-47FA-90D9-836180EDBD25}">
      <selection activeCell="A12" sqref="A12"/>
      <pageMargins left="0.70866141732283472" right="0.70866141732283472" top="0.74803149606299213" bottom="0.74803149606299213" header="0.31496062992125984" footer="0.31496062992125984"/>
      <pageSetup paperSize="9" orientation="portrait" r:id="rId2"/>
      <headerFooter>
        <oddFooter>&amp;L&amp;"Arial,Regular"&amp;8Статистички годишњак Републике Српске 2016&amp;C&amp;"Arial,Regular"&amp;8Стр. &amp;P од &amp;N</oddFooter>
      </headerFooter>
    </customSheetView>
    <customSheetView guid="{A5DA1AA6-BBE8-4B37-9307-A3E21A6472DA}">
      <selection activeCell="A12" sqref="A12"/>
      <pageMargins left="0.70866141732283472" right="0.70866141732283472" top="0.74803149606299213" bottom="0.74803149606299213" header="0.31496062992125984" footer="0.31496062992125984"/>
      <pageSetup paperSize="9" orientation="portrait" r:id="rId3"/>
      <headerFooter>
        <oddFooter>&amp;L&amp;"Arial,Regular"&amp;8Статистички годишњак Републике Српске 2016&amp;C&amp;"Arial,Regular"&amp;8Стр. &amp;P од &amp;N</oddFooter>
      </headerFooter>
    </customSheetView>
    <customSheetView guid="{343BB58D-21D5-4BBC-8230-0DF52418D556}" showPageBreaks="1">
      <pageMargins left="0.70866141732283472" right="0.70866141732283472" top="0.74803149606299213" bottom="0.74803149606299213" header="0.31496062992125984" footer="0.31496062992125984"/>
      <pageSetup paperSize="9" orientation="portrait" r:id="rId4"/>
      <headerFooter>
        <oddFooter>&amp;L&amp;"Arial,Regular"&amp;8Статистички годишњак Републике Српске 2016&amp;C&amp;"Arial,Regular"&amp;8Стр. &amp;P од &amp;N</oddFooter>
      </headerFooter>
    </customSheetView>
    <customSheetView guid="{0E0F3E5E-FF05-4F9A-A553-8C788B3942D1}">
      <selection activeCell="C17" sqref="C17"/>
      <pageMargins left="0.7" right="0.7" top="0.75" bottom="0.75" header="0.3" footer="0.3"/>
      <pageSetup paperSize="9" orientation="portrait" r:id="rId5"/>
      <headerFooter>
        <oddFooter>&amp;L&amp;"Arial,Regular"&amp;8Статистички годишњак Републике Српске 2010&amp;C&amp;"Arial,Regular"&amp;8Стр. &amp;P од &amp;N</oddFooter>
      </headerFooter>
    </customSheetView>
    <customSheetView guid="{CC4A2206-FAF7-4506-8D37-D38AA7B85C36}">
      <selection activeCell="A12" sqref="A12"/>
      <pageMargins left="0.7" right="0.7" top="0.75" bottom="0.75" header="0.3" footer="0.3"/>
      <pageSetup paperSize="9" orientation="portrait" r:id="rId6"/>
      <headerFooter>
        <oddFooter>&amp;L&amp;"Arial,Regular"&amp;8Статистички годишњак Републике Српске 2010&amp;C&amp;"Arial,Regular"&amp;8Стр. &amp;P од &amp;N</oddFooter>
      </headerFooter>
    </customSheetView>
    <customSheetView guid="{82F0BF9F-838D-4358-82A6-BC209B1E0F1C}" showRuler="0">
      <selection activeCell="A11" sqref="A11"/>
      <pageMargins left="0.7" right="0.7" top="0.75" bottom="0.75" header="0.3" footer="0.3"/>
      <pageSetup paperSize="9" orientation="portrait" r:id="rId7"/>
      <headerFooter alignWithMargins="0">
        <oddFooter>&amp;L&amp;"Arial,Regular"&amp;8Статистички годишњак Републике Српске 2010&amp;C&amp;"Arial,Regular"&amp;8Стр. &amp;P од &amp;N</oddFooter>
      </headerFooter>
    </customSheetView>
    <customSheetView guid="{01D55346-8269-49E7-B79E-EBC51FAF56D6}">
      <selection activeCell="A12" sqref="A12"/>
      <pageMargins left="0.70866141732283472" right="0.70866141732283472" top="0.74803149606299213" bottom="0.74803149606299213" header="0.31496062992125984" footer="0.31496062992125984"/>
      <pageSetup paperSize="9" orientation="portrait" r:id="rId8"/>
      <headerFooter>
        <oddFooter>&amp;L&amp;"Arial,Regular"&amp;8Статистички годишњак Републике Српске 2016&amp;C&amp;"Arial,Regular"&amp;8Стр. &amp;P од &amp;N</oddFooter>
      </headerFooter>
    </customSheetView>
    <customSheetView guid="{0D17EE3A-A723-4128-A57D-F6AA8D7B75A6}">
      <selection activeCell="A12" sqref="A12"/>
      <pageMargins left="0.70866141732283472" right="0.70866141732283472" top="0.74803149606299213" bottom="0.74803149606299213" header="0.31496062992125984" footer="0.31496062992125984"/>
      <pageSetup paperSize="9" orientation="portrait" r:id="rId9"/>
      <headerFooter>
        <oddFooter>&amp;L&amp;"Arial,Regular"&amp;8Статистички годишњак Републике Српске 2016&amp;C&amp;"Arial,Regular"&amp;8Стр. &amp;P од &amp;N</oddFooter>
      </headerFooter>
    </customSheetView>
  </customSheetViews>
  <phoneticPr fontId="18" type="noConversion"/>
  <hyperlinks>
    <hyperlink ref="A2" location="'9.1.'!A1" display="8.1. Просјечни мјесечни издаци по домаћинству према категорији издатака и типу насеља"/>
    <hyperlink ref="A4" location="'9.3.'!A1" display="9.3. Остварени приходи и расходи буџета општина и градова"/>
    <hyperlink ref="A6" location="'9.5.'!A1" display="9.5. Остварени приходи и расходи фондова"/>
    <hyperlink ref="A3" location="'9.2.'!A1" display="9.2. Остварени приходи, примици, расходи и издаци буџета Републике, 2011."/>
    <hyperlink ref="A5" location="'9.4.'!A1" display="9.4. Остварени приходи, примици, расходи и издаци буџета општина и градова, 2011. "/>
  </hyperlinks>
  <pageMargins left="0.70866141732283472" right="0.70866141732283472" top="0.74803149606299213" bottom="0.74803149606299213" header="0.31496062992125984" footer="0.31496062992125984"/>
  <pageSetup paperSize="9" orientation="portrait" r:id="rId10"/>
  <headerFooter>
    <oddFooter>&amp;L&amp;"Arial,Regular"&amp;8Статистички годишњак Републике Српске&amp;C&amp;"Arial,Regular"&amp;8Стр. &amp;P од &amp;N</oddFooter>
  </headerFooter>
</worksheet>
</file>

<file path=xl/worksheets/sheet2.xml><?xml version="1.0" encoding="utf-8"?>
<worksheet xmlns="http://schemas.openxmlformats.org/spreadsheetml/2006/main" xmlns:r="http://schemas.openxmlformats.org/officeDocument/2006/relationships">
  <sheetPr codeName="Sheet2"/>
  <dimension ref="A1:E44"/>
  <sheetViews>
    <sheetView zoomScale="130" zoomScaleNormal="130" workbookViewId="0">
      <pane ySplit="4" topLeftCell="A5" activePane="bottomLeft" state="frozen"/>
      <selection pane="bottomLeft" activeCell="I19" sqref="I19"/>
    </sheetView>
  </sheetViews>
  <sheetFormatPr defaultRowHeight="14.25"/>
  <cols>
    <col min="1" max="1" width="33.7109375" style="1" customWidth="1"/>
    <col min="2" max="5" width="8.7109375" style="1" customWidth="1"/>
    <col min="6" max="16384" width="9.140625" style="1"/>
  </cols>
  <sheetData>
    <row r="1" spans="1:5">
      <c r="A1" s="11" t="s">
        <v>35</v>
      </c>
      <c r="B1" s="2"/>
      <c r="C1" s="2"/>
      <c r="D1" s="2"/>
    </row>
    <row r="2" spans="1:5" ht="15" thickBot="1">
      <c r="A2" s="12" t="s">
        <v>37</v>
      </c>
      <c r="B2" s="2"/>
      <c r="C2" s="2"/>
      <c r="D2" s="2"/>
      <c r="E2" s="16" t="s">
        <v>0</v>
      </c>
    </row>
    <row r="3" spans="1:5" ht="18" customHeight="1" thickTop="1">
      <c r="A3" s="21"/>
      <c r="B3" s="56" t="s">
        <v>1</v>
      </c>
      <c r="C3" s="57"/>
      <c r="D3" s="57"/>
      <c r="E3" s="57"/>
    </row>
    <row r="4" spans="1:5" ht="18" customHeight="1">
      <c r="A4" s="20"/>
      <c r="B4" s="8">
        <v>2007</v>
      </c>
      <c r="C4" s="8">
        <v>2008</v>
      </c>
      <c r="D4" s="9">
        <v>2009</v>
      </c>
      <c r="E4" s="9">
        <v>2010</v>
      </c>
    </row>
    <row r="5" spans="1:5" ht="18" customHeight="1">
      <c r="A5" s="5" t="s">
        <v>2</v>
      </c>
      <c r="B5" s="28">
        <v>1431.6</v>
      </c>
      <c r="C5" s="28">
        <v>1593.6</v>
      </c>
      <c r="D5" s="29">
        <v>1521</v>
      </c>
      <c r="E5" s="37">
        <v>1471.3</v>
      </c>
    </row>
    <row r="6" spans="1:5">
      <c r="A6" s="7" t="s">
        <v>3</v>
      </c>
      <c r="B6" s="28"/>
      <c r="C6" s="28"/>
      <c r="D6" s="29"/>
      <c r="E6" s="29"/>
    </row>
    <row r="7" spans="1:5">
      <c r="A7" s="6" t="s">
        <v>4</v>
      </c>
      <c r="B7" s="28">
        <v>1188.0999999999999</v>
      </c>
      <c r="C7" s="28">
        <v>1343.9</v>
      </c>
      <c r="D7" s="29">
        <v>1175.5</v>
      </c>
      <c r="E7" s="37">
        <v>1240.0999999999999</v>
      </c>
    </row>
    <row r="8" spans="1:5">
      <c r="A8" s="15" t="s">
        <v>5</v>
      </c>
      <c r="B8" s="28">
        <v>175.1</v>
      </c>
      <c r="C8" s="28">
        <v>299.10000000000002</v>
      </c>
      <c r="D8" s="29">
        <v>264.7</v>
      </c>
      <c r="E8" s="37">
        <v>246.8</v>
      </c>
    </row>
    <row r="9" spans="1:5">
      <c r="A9" s="22" t="s">
        <v>6</v>
      </c>
      <c r="B9" s="28">
        <v>3</v>
      </c>
      <c r="C9" s="28">
        <v>1.6</v>
      </c>
      <c r="D9" s="29">
        <v>0.6</v>
      </c>
      <c r="E9" s="37">
        <v>0.8</v>
      </c>
    </row>
    <row r="10" spans="1:5">
      <c r="A10" s="22" t="s">
        <v>7</v>
      </c>
      <c r="B10" s="28">
        <v>68.099999999999994</v>
      </c>
      <c r="C10" s="28">
        <v>118.4</v>
      </c>
      <c r="D10" s="29">
        <v>137.9</v>
      </c>
      <c r="E10" s="37">
        <v>120.2</v>
      </c>
    </row>
    <row r="11" spans="1:5" ht="24">
      <c r="A11" s="22" t="s">
        <v>8</v>
      </c>
      <c r="B11" s="28">
        <v>3.7</v>
      </c>
      <c r="C11" s="28">
        <v>4.4000000000000004</v>
      </c>
      <c r="D11" s="29">
        <v>4.2</v>
      </c>
      <c r="E11" s="37">
        <v>4.7</v>
      </c>
    </row>
    <row r="12" spans="1:5">
      <c r="A12" s="22" t="s">
        <v>9</v>
      </c>
      <c r="B12" s="28">
        <v>84.5</v>
      </c>
      <c r="C12" s="28">
        <v>164.2</v>
      </c>
      <c r="D12" s="29">
        <v>111.4</v>
      </c>
      <c r="E12" s="37">
        <v>110.3</v>
      </c>
    </row>
    <row r="13" spans="1:5">
      <c r="A13" s="22" t="s">
        <v>10</v>
      </c>
      <c r="B13" s="28">
        <v>15.9</v>
      </c>
      <c r="C13" s="28">
        <v>10.6</v>
      </c>
      <c r="D13" s="29">
        <v>10.6</v>
      </c>
      <c r="E13" s="37">
        <v>10.8</v>
      </c>
    </row>
    <row r="14" spans="1:5">
      <c r="A14" s="27" t="s">
        <v>36</v>
      </c>
      <c r="B14" s="28">
        <v>1006.2</v>
      </c>
      <c r="C14" s="28">
        <v>1033.5</v>
      </c>
      <c r="D14" s="29">
        <v>905.6</v>
      </c>
      <c r="E14" s="38">
        <v>991.8</v>
      </c>
    </row>
    <row r="15" spans="1:5">
      <c r="A15" s="15" t="s">
        <v>11</v>
      </c>
      <c r="B15" s="28">
        <v>6.8</v>
      </c>
      <c r="C15" s="28">
        <v>11.3</v>
      </c>
      <c r="D15" s="29">
        <v>5.0999999999999996</v>
      </c>
      <c r="E15" s="37">
        <v>1.5</v>
      </c>
    </row>
    <row r="16" spans="1:5">
      <c r="A16" s="3"/>
      <c r="B16" s="30"/>
      <c r="C16" s="30"/>
      <c r="D16" s="14"/>
      <c r="E16" s="14"/>
    </row>
    <row r="17" spans="1:5">
      <c r="A17" s="6" t="s">
        <v>12</v>
      </c>
      <c r="B17" s="28">
        <v>228.1</v>
      </c>
      <c r="C17" s="28">
        <v>241.9</v>
      </c>
      <c r="D17" s="29">
        <v>337.9</v>
      </c>
      <c r="E17" s="37">
        <v>197.2</v>
      </c>
    </row>
    <row r="18" spans="1:5" ht="16.5" customHeight="1">
      <c r="A18" s="15" t="s">
        <v>13</v>
      </c>
      <c r="B18" s="28">
        <v>72.099999999999994</v>
      </c>
      <c r="C18" s="28">
        <v>74.400000000000006</v>
      </c>
      <c r="D18" s="29">
        <v>37</v>
      </c>
      <c r="E18" s="37">
        <v>17.3</v>
      </c>
    </row>
    <row r="19" spans="1:5">
      <c r="A19" s="15" t="s">
        <v>14</v>
      </c>
      <c r="B19" s="28">
        <v>130.69999999999999</v>
      </c>
      <c r="C19" s="28">
        <v>133</v>
      </c>
      <c r="D19" s="29">
        <v>129.1</v>
      </c>
      <c r="E19" s="37">
        <v>142.9</v>
      </c>
    </row>
    <row r="20" spans="1:5">
      <c r="A20" s="15" t="s">
        <v>15</v>
      </c>
      <c r="B20" s="28">
        <v>15.8</v>
      </c>
      <c r="C20" s="28">
        <v>21.5</v>
      </c>
      <c r="D20" s="29">
        <v>22.1</v>
      </c>
      <c r="E20" s="37">
        <v>21.4</v>
      </c>
    </row>
    <row r="21" spans="1:5">
      <c r="A21" s="15" t="s">
        <v>16</v>
      </c>
      <c r="B21" s="28">
        <v>9.5</v>
      </c>
      <c r="C21" s="28">
        <v>12.9</v>
      </c>
      <c r="D21" s="29">
        <v>149.69999999999999</v>
      </c>
      <c r="E21" s="37">
        <v>15.6</v>
      </c>
    </row>
    <row r="22" spans="1:5">
      <c r="A22" s="7"/>
      <c r="B22" s="31"/>
      <c r="C22" s="31"/>
      <c r="D22" s="32"/>
      <c r="E22" s="32"/>
    </row>
    <row r="23" spans="1:5">
      <c r="A23" s="23" t="s">
        <v>17</v>
      </c>
      <c r="B23" s="28">
        <v>0.2</v>
      </c>
      <c r="C23" s="28">
        <v>0.1</v>
      </c>
      <c r="D23" s="29">
        <v>0</v>
      </c>
      <c r="E23" s="37">
        <v>0.03</v>
      </c>
    </row>
    <row r="24" spans="1:5">
      <c r="A24" s="23" t="s">
        <v>18</v>
      </c>
      <c r="B24" s="28">
        <v>15.3</v>
      </c>
      <c r="C24" s="28">
        <v>7.7</v>
      </c>
      <c r="D24" s="29">
        <v>7.7</v>
      </c>
      <c r="E24" s="37">
        <v>34</v>
      </c>
    </row>
    <row r="25" spans="1:5">
      <c r="A25" s="24" t="s">
        <v>19</v>
      </c>
      <c r="B25" s="33">
        <v>0</v>
      </c>
      <c r="C25" s="33">
        <v>0</v>
      </c>
      <c r="D25" s="34">
        <v>0</v>
      </c>
      <c r="E25" s="39">
        <v>0</v>
      </c>
    </row>
    <row r="26" spans="1:5">
      <c r="A26" s="6"/>
      <c r="B26" s="30"/>
      <c r="C26" s="30"/>
      <c r="D26" s="14"/>
      <c r="E26" s="14"/>
    </row>
    <row r="27" spans="1:5">
      <c r="A27" s="3" t="s">
        <v>20</v>
      </c>
      <c r="B27" s="28">
        <v>1437.2</v>
      </c>
      <c r="C27" s="28">
        <v>1583.9</v>
      </c>
      <c r="D27" s="29">
        <v>1669.7</v>
      </c>
      <c r="E27" s="37">
        <v>1779.2</v>
      </c>
    </row>
    <row r="28" spans="1:5">
      <c r="A28" s="3"/>
      <c r="B28" s="28"/>
      <c r="C28" s="28"/>
      <c r="D28" s="29"/>
      <c r="E28" s="29"/>
    </row>
    <row r="29" spans="1:5">
      <c r="A29" s="6" t="s">
        <v>21</v>
      </c>
      <c r="B29" s="28">
        <v>1290.2</v>
      </c>
      <c r="C29" s="28">
        <v>1481.3</v>
      </c>
      <c r="D29" s="29">
        <v>1584.4</v>
      </c>
      <c r="E29" s="37">
        <v>1642.3</v>
      </c>
    </row>
    <row r="30" spans="1:5">
      <c r="A30" s="15" t="s">
        <v>22</v>
      </c>
      <c r="B30" s="28">
        <v>414.3</v>
      </c>
      <c r="C30" s="28">
        <v>589.9</v>
      </c>
      <c r="D30" s="29">
        <v>635.1</v>
      </c>
      <c r="E30" s="37">
        <v>630</v>
      </c>
    </row>
    <row r="31" spans="1:5" ht="24">
      <c r="A31" s="15" t="s">
        <v>23</v>
      </c>
      <c r="B31" s="35">
        <v>15.3</v>
      </c>
      <c r="C31" s="35">
        <v>1.8</v>
      </c>
      <c r="D31" s="36">
        <v>2.5</v>
      </c>
      <c r="E31" s="40">
        <v>2.2999999999999998</v>
      </c>
    </row>
    <row r="32" spans="1:5">
      <c r="A32" s="15" t="s">
        <v>24</v>
      </c>
      <c r="B32" s="28">
        <v>175.8</v>
      </c>
      <c r="C32" s="28">
        <v>137.69999999999999</v>
      </c>
      <c r="D32" s="29">
        <v>183.5</v>
      </c>
      <c r="E32" s="37">
        <v>181.2</v>
      </c>
    </row>
    <row r="33" spans="1:5">
      <c r="A33" s="15" t="s">
        <v>25</v>
      </c>
      <c r="B33" s="28">
        <v>609.20000000000005</v>
      </c>
      <c r="C33" s="28">
        <v>667.1</v>
      </c>
      <c r="D33" s="29">
        <v>674.6</v>
      </c>
      <c r="E33" s="37">
        <v>665.1</v>
      </c>
    </row>
    <row r="34" spans="1:5">
      <c r="A34" s="15" t="s">
        <v>26</v>
      </c>
      <c r="B34" s="28">
        <v>64.099999999999994</v>
      </c>
      <c r="C34" s="28">
        <v>63.9</v>
      </c>
      <c r="D34" s="29">
        <v>63.8</v>
      </c>
      <c r="E34" s="37">
        <v>73.8</v>
      </c>
    </row>
    <row r="35" spans="1:5">
      <c r="A35" s="15" t="s">
        <v>27</v>
      </c>
      <c r="B35" s="28">
        <v>11.5</v>
      </c>
      <c r="C35" s="28">
        <v>21</v>
      </c>
      <c r="D35" s="29">
        <v>24.8</v>
      </c>
      <c r="E35" s="37">
        <v>90</v>
      </c>
    </row>
    <row r="36" spans="1:5">
      <c r="A36" s="3" t="s">
        <v>3</v>
      </c>
      <c r="B36" s="30"/>
      <c r="C36" s="30"/>
      <c r="D36" s="14"/>
      <c r="E36" s="37"/>
    </row>
    <row r="37" spans="1:5">
      <c r="A37" s="6" t="s">
        <v>28</v>
      </c>
      <c r="B37" s="28">
        <v>97</v>
      </c>
      <c r="C37" s="28">
        <v>78.5</v>
      </c>
      <c r="D37" s="29">
        <v>78.3</v>
      </c>
      <c r="E37" s="37">
        <v>121.8</v>
      </c>
    </row>
    <row r="38" spans="1:5">
      <c r="A38" s="6" t="s">
        <v>29</v>
      </c>
      <c r="B38" s="28">
        <v>50</v>
      </c>
      <c r="C38" s="28">
        <v>23.7</v>
      </c>
      <c r="D38" s="29">
        <v>7.1</v>
      </c>
      <c r="E38" s="37">
        <v>15</v>
      </c>
    </row>
    <row r="39" spans="1:5" ht="24">
      <c r="A39" s="24" t="s">
        <v>30</v>
      </c>
      <c r="B39" s="33">
        <v>0</v>
      </c>
      <c r="C39" s="33">
        <v>0.3</v>
      </c>
      <c r="D39" s="34">
        <v>0</v>
      </c>
      <c r="E39" s="39">
        <v>0</v>
      </c>
    </row>
    <row r="40" spans="1:5">
      <c r="A40" s="2"/>
      <c r="B40" s="2"/>
      <c r="C40" s="2"/>
      <c r="D40" s="2"/>
      <c r="E40" s="2"/>
    </row>
    <row r="41" spans="1:5">
      <c r="A41" s="25" t="s">
        <v>38</v>
      </c>
      <c r="B41" s="10"/>
      <c r="C41" s="10"/>
      <c r="D41" s="2"/>
      <c r="E41" s="2"/>
    </row>
    <row r="42" spans="1:5">
      <c r="A42" s="25" t="s">
        <v>39</v>
      </c>
      <c r="B42" s="10"/>
      <c r="C42" s="10"/>
      <c r="D42" s="2"/>
      <c r="E42" s="2"/>
    </row>
    <row r="43" spans="1:5">
      <c r="A43" s="2"/>
      <c r="B43" s="2"/>
      <c r="C43" s="2"/>
      <c r="D43" s="2"/>
      <c r="E43" s="2"/>
    </row>
    <row r="44" spans="1:5">
      <c r="A44" s="26" t="s">
        <v>31</v>
      </c>
      <c r="B44" s="2"/>
      <c r="C44" s="2"/>
      <c r="D44" s="2"/>
      <c r="E44" s="2"/>
    </row>
  </sheetData>
  <customSheetViews>
    <customSheetView guid="{0A089031-E044-448A-B3AC-98176180C6AA}" scale="130">
      <pane ySplit="4" topLeftCell="A23" activePane="bottomLeft" state="frozen"/>
      <selection pane="bottomLeft" activeCell="I26" sqref="I26"/>
      <pageMargins left="0.31496062992125984" right="0.31496062992125984" top="0.74803149606299213" bottom="0.74803149606299213" header="0.31496062992125984" footer="0.31496062992125984"/>
      <pageSetup paperSize="9" orientation="portrait" r:id="rId1"/>
      <headerFooter>
        <oddHeader>&amp;L&amp;"Arial,Regular"&amp;12Буџети и фондови</oddHeader>
        <oddFooter>&amp;C&amp;"Arial,Regular"&amp;8Стр. &amp;P од &amp;N&amp;L&amp;"Arial,Regular"&amp;8Статистички годишњак Републике Српске</oddFooter>
      </headerFooter>
    </customSheetView>
    <customSheetView guid="{2CC115F7-EFF9-47FA-90D9-836180EDBD25}" scale="130">
      <pane ySplit="4" topLeftCell="A26" activePane="bottomLeft" state="frozen"/>
      <selection pane="bottomLeft" activeCell="A49" sqref="A49"/>
      <pageMargins left="0.31496062992125984" right="0.31496062992125984" top="0.74803149606299213" bottom="0.74803149606299213" header="0.31496062992125984" footer="0.31496062992125984"/>
      <pageSetup paperSize="9" orientation="portrait" r:id="rId2"/>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A5DA1AA6-BBE8-4B37-9307-A3E21A6472DA}" scale="130">
      <pane ySplit="4" topLeftCell="A5" activePane="bottomLeft" state="frozen"/>
      <selection pane="bottomLeft" activeCell="A2" sqref="A2"/>
      <pageMargins left="0.31496062992125984" right="0.31496062992125984" top="0.74803149606299213" bottom="0.74803149606299213" header="0.31496062992125984" footer="0.31496062992125984"/>
      <pageSetup paperSize="9" orientation="portrait" r:id="rId3"/>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343BB58D-21D5-4BBC-8230-0DF52418D556}" scale="130" showPageBreaks="1">
      <pane ySplit="4" topLeftCell="A26" activePane="bottomLeft" state="frozen"/>
      <selection pane="bottomLeft" activeCell="A49" sqref="A49"/>
      <pageMargins left="0.31496062992125984" right="0.31496062992125984" top="0.74803149606299213" bottom="0.74803149606299213" header="0.31496062992125984" footer="0.31496062992125984"/>
      <pageSetup paperSize="9" orientation="portrait" r:id="rId4"/>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0E0F3E5E-FF05-4F9A-A553-8C788B3942D1}" scale="130">
      <pane ySplit="4" topLeftCell="A5" activePane="bottomLeft" state="frozen"/>
      <selection pane="bottomLeft" activeCell="H29" sqref="H29"/>
      <pageMargins left="0.31496062992125984" right="0.31496062992125984" top="0.74803149606299213" bottom="0.74803149606299213" header="0.31496062992125984" footer="0.31496062992125984"/>
      <pageSetup paperSize="9" orientation="portrait" r:id="rId5"/>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CC4A2206-FAF7-4506-8D37-D38AA7B85C36}" scale="130">
      <pane ySplit="4" topLeftCell="A5" activePane="bottomLeft" state="frozen"/>
      <selection pane="bottomLeft" activeCell="H16" sqref="H16"/>
      <pageMargins left="0.31496062992125984" right="0.31496062992125984" top="0.74803149606299213" bottom="0.74803149606299213" header="0.31496062992125984" footer="0.31496062992125984"/>
      <pageSetup paperSize="9" orientation="portrait" r:id="rId6"/>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82F0BF9F-838D-4358-82A6-BC209B1E0F1C}" scale="130" showRuler="0" topLeftCell="C1">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7"/>
      <headerFooter alignWithMargins="0">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01D55346-8269-49E7-B79E-EBC51FAF56D6}" scale="130">
      <pane ySplit="4" topLeftCell="A26" activePane="bottomLeft" state="frozen"/>
      <selection pane="bottomLeft" activeCell="A49" sqref="A49"/>
      <pageMargins left="0.31496062992125984" right="0.31496062992125984" top="0.74803149606299213" bottom="0.74803149606299213" header="0.31496062992125984" footer="0.31496062992125984"/>
      <pageSetup paperSize="9" orientation="portrait" r:id="rId8"/>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0D17EE3A-A723-4128-A57D-F6AA8D7B75A6}" scale="130">
      <pane ySplit="4" topLeftCell="A20" activePane="bottomLeft" state="frozen"/>
      <selection pane="bottomLeft" activeCell="A49" sqref="A49"/>
      <pageMargins left="0.31496062992125984" right="0.31496062992125984" top="0.74803149606299213" bottom="0.74803149606299213" header="0.31496062992125984" footer="0.31496062992125984"/>
      <pageSetup paperSize="9" orientation="portrait" r:id="rId9"/>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s>
  <phoneticPr fontId="18" type="noConversion"/>
  <hyperlinks>
    <hyperlink ref="A1" location="ftn1_9.1." tooltip="Нису укључени приливи по основу примљених кредита и зајмова и одливи по основу отплате примљених кредита и зајмова" display="9.1. Остварени приходи и расходи буџета Републике1)"/>
    <hyperlink ref="A14" location="ftn2_9.1." tooltip="Укључен порез на додату вриједност, порез на промет производа, порез на промет услуга, акцизе и порез на међународну трговину" display="Индиректни порези2)"/>
    <hyperlink ref="E2" location="'Листа табела'!A1" display="Листа табела"/>
  </hyperlinks>
  <pageMargins left="0.31496062992125984" right="0.31496062992125984" top="0.74803149606299213" bottom="0.74803149606299213" header="0.31496062992125984" footer="0.31496062992125984"/>
  <pageSetup paperSize="9" orientation="portrait" r:id="rId10"/>
  <headerFooter>
    <oddHeader>&amp;L&amp;"Arial,Regular"&amp;12Буџети и фондови</oddHeader>
    <oddFooter>&amp;C&amp;"Arial,Regular"&amp;8Стр. &amp;P од &amp;N&amp;L&amp;"Arial,Regular"&amp;8Статистички годишњак Републике Српске</oddFooter>
  </headerFooter>
</worksheet>
</file>

<file path=xl/worksheets/sheet3.xml><?xml version="1.0" encoding="utf-8"?>
<worksheet xmlns="http://schemas.openxmlformats.org/spreadsheetml/2006/main" xmlns:r="http://schemas.openxmlformats.org/officeDocument/2006/relationships">
  <dimension ref="A1:K56"/>
  <sheetViews>
    <sheetView zoomScale="130" zoomScaleNormal="130" workbookViewId="0">
      <pane ySplit="4" topLeftCell="A5" activePane="bottomLeft" state="frozen"/>
      <selection pane="bottomLeft" activeCell="A34" sqref="A34"/>
    </sheetView>
  </sheetViews>
  <sheetFormatPr defaultRowHeight="14.25"/>
  <cols>
    <col min="1" max="1" width="54.140625" style="1" customWidth="1"/>
    <col min="2" max="7" width="7.42578125" style="1" customWidth="1"/>
    <col min="8" max="16384" width="9.140625" style="1"/>
  </cols>
  <sheetData>
    <row r="1" spans="1:7">
      <c r="A1" s="11" t="s">
        <v>72</v>
      </c>
      <c r="B1" s="2"/>
      <c r="C1" s="2"/>
      <c r="D1" s="2"/>
      <c r="E1" s="2"/>
      <c r="F1" s="2"/>
      <c r="G1" s="2"/>
    </row>
    <row r="2" spans="1:7" ht="15" thickBot="1">
      <c r="A2" s="12" t="s">
        <v>37</v>
      </c>
      <c r="F2" s="16" t="s">
        <v>0</v>
      </c>
      <c r="G2" s="16" t="s">
        <v>0</v>
      </c>
    </row>
    <row r="3" spans="1:7" ht="15" thickTop="1">
      <c r="A3" s="58"/>
      <c r="B3" s="61" t="s">
        <v>1</v>
      </c>
      <c r="C3" s="62"/>
      <c r="D3" s="62"/>
      <c r="E3" s="62"/>
      <c r="F3" s="63"/>
      <c r="G3" s="63"/>
    </row>
    <row r="4" spans="1:7" ht="18" customHeight="1">
      <c r="A4" s="59"/>
      <c r="B4" s="60">
        <v>2011</v>
      </c>
      <c r="C4" s="60">
        <v>2012</v>
      </c>
      <c r="D4" s="60">
        <v>2013</v>
      </c>
      <c r="E4" s="60">
        <v>2014</v>
      </c>
      <c r="F4" s="67">
        <v>2015</v>
      </c>
      <c r="G4" s="67">
        <v>2016</v>
      </c>
    </row>
    <row r="5" spans="1:7" ht="18" customHeight="1">
      <c r="A5" s="3" t="s">
        <v>2</v>
      </c>
      <c r="B5" s="51">
        <v>1706.5</v>
      </c>
      <c r="C5" s="51">
        <v>1674.1</v>
      </c>
      <c r="D5" s="51">
        <v>1637</v>
      </c>
      <c r="E5" s="51">
        <v>1771.8</v>
      </c>
      <c r="F5" s="51">
        <v>1831.7</v>
      </c>
      <c r="G5" s="51">
        <v>2616.5603230000002</v>
      </c>
    </row>
    <row r="6" spans="1:7" ht="9.9499999999999993" customHeight="1">
      <c r="A6" s="7" t="s">
        <v>3</v>
      </c>
      <c r="B6" s="51"/>
      <c r="C6" s="51"/>
      <c r="D6" s="51"/>
      <c r="E6" s="51"/>
      <c r="F6" s="51"/>
      <c r="G6" s="51"/>
    </row>
    <row r="7" spans="1:7">
      <c r="A7" s="6" t="s">
        <v>4</v>
      </c>
      <c r="B7" s="51">
        <v>1440</v>
      </c>
      <c r="C7" s="51">
        <v>1437.3</v>
      </c>
      <c r="D7" s="51">
        <v>1409</v>
      </c>
      <c r="E7" s="51">
        <v>1458.3</v>
      </c>
      <c r="F7" s="51">
        <v>1569.9</v>
      </c>
      <c r="G7" s="51">
        <v>2347.6657129999999</v>
      </c>
    </row>
    <row r="8" spans="1:7">
      <c r="A8" s="15" t="s">
        <v>5</v>
      </c>
      <c r="B8" s="51">
        <v>340.2</v>
      </c>
      <c r="C8" s="51">
        <v>345.1</v>
      </c>
      <c r="D8" s="51">
        <v>350.5</v>
      </c>
      <c r="E8" s="51">
        <v>324.2</v>
      </c>
      <c r="F8" s="51">
        <v>338</v>
      </c>
      <c r="G8" s="51">
        <v>1282.9095159999997</v>
      </c>
    </row>
    <row r="9" spans="1:7">
      <c r="A9" s="22" t="s">
        <v>6</v>
      </c>
      <c r="B9" s="51">
        <v>0.8</v>
      </c>
      <c r="C9" s="51">
        <v>0.8</v>
      </c>
      <c r="D9" s="51">
        <v>0.8</v>
      </c>
      <c r="E9" s="51">
        <v>0.8</v>
      </c>
      <c r="F9" s="51">
        <v>0.7</v>
      </c>
      <c r="G9" s="51">
        <v>925.96699999999998</v>
      </c>
    </row>
    <row r="10" spans="1:7">
      <c r="A10" s="42" t="s">
        <v>45</v>
      </c>
      <c r="B10" s="51">
        <v>137.4</v>
      </c>
      <c r="C10" s="51">
        <v>129.9</v>
      </c>
      <c r="D10" s="51">
        <v>135.4</v>
      </c>
      <c r="E10" s="51">
        <v>133.19999999999999</v>
      </c>
      <c r="F10" s="51">
        <v>146.80000000000001</v>
      </c>
      <c r="G10" s="51">
        <v>181.49422000000001</v>
      </c>
    </row>
    <row r="11" spans="1:7">
      <c r="A11" s="42" t="s">
        <v>8</v>
      </c>
      <c r="B11" s="51">
        <v>7.2</v>
      </c>
      <c r="C11" s="51">
        <v>13.1</v>
      </c>
      <c r="D11" s="51">
        <v>20.8</v>
      </c>
      <c r="E11" s="51">
        <v>24.5</v>
      </c>
      <c r="F11" s="51">
        <v>20.8</v>
      </c>
      <c r="G11" s="51">
        <v>10.688872</v>
      </c>
    </row>
    <row r="12" spans="1:7" ht="24">
      <c r="A12" s="42" t="s">
        <v>46</v>
      </c>
      <c r="B12" s="51">
        <v>183.9</v>
      </c>
      <c r="C12" s="51">
        <v>190</v>
      </c>
      <c r="D12" s="51">
        <v>182</v>
      </c>
      <c r="E12" s="51">
        <v>151.5</v>
      </c>
      <c r="F12" s="51">
        <v>152.6</v>
      </c>
      <c r="G12" s="51">
        <v>150.88276999999999</v>
      </c>
    </row>
    <row r="13" spans="1:7">
      <c r="A13" s="22" t="s">
        <v>10</v>
      </c>
      <c r="B13" s="51">
        <v>10.9</v>
      </c>
      <c r="C13" s="51">
        <v>11.2</v>
      </c>
      <c r="D13" s="51">
        <v>11.6</v>
      </c>
      <c r="E13" s="51">
        <v>14.1</v>
      </c>
      <c r="F13" s="55">
        <v>17.100000000000001</v>
      </c>
      <c r="G13" s="55">
        <v>13.876654</v>
      </c>
    </row>
    <row r="14" spans="1:7">
      <c r="A14" s="27" t="s">
        <v>36</v>
      </c>
      <c r="B14" s="51">
        <v>1098.7</v>
      </c>
      <c r="C14" s="51">
        <v>1091</v>
      </c>
      <c r="D14" s="51">
        <v>1058</v>
      </c>
      <c r="E14" s="51">
        <v>1090.5999999999999</v>
      </c>
      <c r="F14" s="55">
        <v>1157.5999999999999</v>
      </c>
      <c r="G14" s="55">
        <v>1207.8446939999999</v>
      </c>
    </row>
    <row r="15" spans="1:7">
      <c r="A15" s="72" t="s">
        <v>80</v>
      </c>
      <c r="B15" s="51" t="s">
        <v>75</v>
      </c>
      <c r="C15" s="51" t="s">
        <v>75</v>
      </c>
      <c r="D15" s="51" t="s">
        <v>75</v>
      </c>
      <c r="E15" s="51">
        <v>42.6</v>
      </c>
      <c r="F15" s="55">
        <v>73.900000000000006</v>
      </c>
      <c r="G15" s="55">
        <v>779.59531500000003</v>
      </c>
    </row>
    <row r="16" spans="1:7">
      <c r="A16" s="43" t="s">
        <v>11</v>
      </c>
      <c r="B16" s="51">
        <v>1</v>
      </c>
      <c r="C16" s="51">
        <v>1.2</v>
      </c>
      <c r="D16" s="51">
        <v>0.5</v>
      </c>
      <c r="E16" s="51">
        <v>0.8</v>
      </c>
      <c r="F16" s="55">
        <v>0.4</v>
      </c>
      <c r="G16" s="55">
        <v>0.51720900000000003</v>
      </c>
    </row>
    <row r="17" spans="1:7" ht="9.9499999999999993" customHeight="1">
      <c r="A17" s="3"/>
      <c r="B17" s="51"/>
      <c r="C17" s="51"/>
      <c r="D17" s="51"/>
      <c r="E17" s="51"/>
      <c r="F17" s="51"/>
      <c r="G17" s="51"/>
    </row>
    <row r="18" spans="1:7">
      <c r="A18" s="6" t="s">
        <v>12</v>
      </c>
      <c r="B18" s="51">
        <v>213.4</v>
      </c>
      <c r="C18" s="51">
        <v>218.4</v>
      </c>
      <c r="D18" s="51">
        <v>206.3</v>
      </c>
      <c r="E18" s="51">
        <v>270.8</v>
      </c>
      <c r="F18" s="51">
        <v>229.9</v>
      </c>
      <c r="G18" s="51">
        <v>251.99016499999999</v>
      </c>
    </row>
    <row r="19" spans="1:7" s="53" customFormat="1" ht="24" customHeight="1">
      <c r="A19" s="43" t="s">
        <v>47</v>
      </c>
      <c r="B19" s="52">
        <v>9.4</v>
      </c>
      <c r="C19" s="52">
        <v>7</v>
      </c>
      <c r="D19" s="52">
        <v>21.1</v>
      </c>
      <c r="E19" s="52">
        <v>88.2</v>
      </c>
      <c r="F19" s="52">
        <v>26.5</v>
      </c>
      <c r="G19" s="52">
        <v>51.255997000000001</v>
      </c>
    </row>
    <row r="20" spans="1:7">
      <c r="A20" s="43" t="s">
        <v>48</v>
      </c>
      <c r="B20" s="51">
        <v>150.9</v>
      </c>
      <c r="C20" s="51">
        <v>149.19999999999999</v>
      </c>
      <c r="D20" s="51">
        <v>153.1</v>
      </c>
      <c r="E20" s="51">
        <v>147.30000000000001</v>
      </c>
      <c r="F20" s="51">
        <v>168.4</v>
      </c>
      <c r="G20" s="51">
        <v>162.612404</v>
      </c>
    </row>
    <row r="21" spans="1:7">
      <c r="A21" s="43" t="s">
        <v>15</v>
      </c>
      <c r="B21" s="51">
        <v>22</v>
      </c>
      <c r="C21" s="51">
        <v>19.5</v>
      </c>
      <c r="D21" s="51">
        <v>19.100000000000001</v>
      </c>
      <c r="E21" s="51">
        <v>18.899999999999999</v>
      </c>
      <c r="F21" s="51">
        <v>17.399999999999999</v>
      </c>
      <c r="G21" s="51">
        <v>17.822382999999999</v>
      </c>
    </row>
    <row r="22" spans="1:7">
      <c r="A22" s="15" t="s">
        <v>16</v>
      </c>
      <c r="B22" s="51">
        <v>31.1</v>
      </c>
      <c r="C22" s="51">
        <v>42.8</v>
      </c>
      <c r="D22" s="51">
        <v>12.9</v>
      </c>
      <c r="E22" s="51">
        <v>16.399999999999999</v>
      </c>
      <c r="F22" s="51">
        <v>17.5</v>
      </c>
      <c r="G22" s="51">
        <v>20.299381</v>
      </c>
    </row>
    <row r="23" spans="1:7" ht="9.9499999999999993" customHeight="1">
      <c r="A23" s="7"/>
      <c r="B23" s="51"/>
      <c r="C23" s="51"/>
      <c r="D23" s="51"/>
      <c r="E23" s="51"/>
      <c r="F23" s="51"/>
      <c r="G23" s="51"/>
    </row>
    <row r="24" spans="1:7">
      <c r="A24" s="45" t="s">
        <v>49</v>
      </c>
      <c r="B24" s="51">
        <v>53.1</v>
      </c>
      <c r="C24" s="51">
        <v>18</v>
      </c>
      <c r="D24" s="51">
        <v>21.4</v>
      </c>
      <c r="E24" s="51">
        <v>32.4</v>
      </c>
      <c r="F24" s="51">
        <v>29.6</v>
      </c>
      <c r="G24" s="51">
        <v>15.489449</v>
      </c>
    </row>
    <row r="25" spans="1:7">
      <c r="A25" s="45" t="s">
        <v>50</v>
      </c>
      <c r="B25" s="51">
        <v>0</v>
      </c>
      <c r="C25" s="51">
        <v>0.4</v>
      </c>
      <c r="D25" s="51">
        <v>0.3</v>
      </c>
      <c r="E25" s="51">
        <v>10.3</v>
      </c>
      <c r="F25" s="51">
        <v>2.4</v>
      </c>
      <c r="G25" s="51">
        <v>1.4149959999999999</v>
      </c>
    </row>
    <row r="26" spans="1:7" ht="9.9499999999999993" customHeight="1">
      <c r="A26" s="7"/>
      <c r="B26" s="51"/>
      <c r="C26" s="51"/>
      <c r="D26" s="51"/>
      <c r="E26" s="51"/>
      <c r="F26" s="51"/>
      <c r="G26" s="51"/>
    </row>
    <row r="27" spans="1:7">
      <c r="A27" s="44" t="s">
        <v>51</v>
      </c>
      <c r="B27" s="51">
        <v>273.2</v>
      </c>
      <c r="C27" s="51">
        <v>388.3</v>
      </c>
      <c r="D27" s="51">
        <v>426</v>
      </c>
      <c r="E27" s="51">
        <v>735.8</v>
      </c>
      <c r="F27" s="51">
        <v>682.4</v>
      </c>
      <c r="G27" s="51">
        <v>860.78222500000004</v>
      </c>
    </row>
    <row r="28" spans="1:7">
      <c r="A28" s="43" t="s">
        <v>52</v>
      </c>
      <c r="B28" s="51">
        <v>10.5</v>
      </c>
      <c r="C28" s="51">
        <v>7.7</v>
      </c>
      <c r="D28" s="51">
        <v>6.7</v>
      </c>
      <c r="E28" s="51">
        <v>13.6</v>
      </c>
      <c r="F28" s="51">
        <v>18.7</v>
      </c>
      <c r="G28" s="51">
        <v>16.846356</v>
      </c>
    </row>
    <row r="29" spans="1:7">
      <c r="A29" s="43" t="s">
        <v>53</v>
      </c>
      <c r="B29" s="51">
        <v>15.2</v>
      </c>
      <c r="C29" s="51">
        <v>92</v>
      </c>
      <c r="D29" s="51">
        <v>12.8</v>
      </c>
      <c r="E29" s="51">
        <v>4</v>
      </c>
      <c r="F29" s="51">
        <v>6.5</v>
      </c>
      <c r="G29" s="51">
        <v>5.2282469999999996</v>
      </c>
    </row>
    <row r="30" spans="1:7">
      <c r="A30" s="43" t="s">
        <v>54</v>
      </c>
      <c r="B30" s="51">
        <v>247.5</v>
      </c>
      <c r="C30" s="51">
        <v>288.60000000000002</v>
      </c>
      <c r="D30" s="51">
        <v>406.5</v>
      </c>
      <c r="E30" s="51">
        <v>718.3</v>
      </c>
      <c r="F30" s="51">
        <v>657.2</v>
      </c>
      <c r="G30" s="51">
        <v>838.70762200000001</v>
      </c>
    </row>
    <row r="31" spans="1:7" ht="9.9499999999999993" customHeight="1">
      <c r="A31" s="7"/>
      <c r="B31" s="51"/>
      <c r="C31" s="51"/>
      <c r="D31" s="51"/>
      <c r="E31" s="51"/>
      <c r="F31" s="51"/>
      <c r="G31" s="51"/>
    </row>
    <row r="32" spans="1:7">
      <c r="A32" s="3" t="s">
        <v>20</v>
      </c>
      <c r="B32" s="51">
        <v>1726.7</v>
      </c>
      <c r="C32" s="51">
        <v>1663.4</v>
      </c>
      <c r="D32" s="51">
        <v>1567.2</v>
      </c>
      <c r="E32" s="51">
        <v>1772.9</v>
      </c>
      <c r="F32" s="51">
        <v>1723.9</v>
      </c>
      <c r="G32" s="51">
        <f>G34+G44</f>
        <v>2490.951642</v>
      </c>
    </row>
    <row r="33" spans="1:11" ht="9.9499999999999993" customHeight="1">
      <c r="A33" s="3"/>
      <c r="B33" s="51"/>
      <c r="C33" s="51"/>
      <c r="D33" s="51"/>
      <c r="E33" s="51"/>
      <c r="F33" s="51"/>
      <c r="G33" s="51"/>
    </row>
    <row r="34" spans="1:11">
      <c r="A34" s="6" t="s">
        <v>61</v>
      </c>
      <c r="B34" s="51">
        <v>1437.3</v>
      </c>
      <c r="C34" s="51">
        <v>1377.1</v>
      </c>
      <c r="D34" s="51">
        <v>1276.0999999999999</v>
      </c>
      <c r="E34" s="51">
        <v>1422.8</v>
      </c>
      <c r="F34" s="51">
        <v>1359.6</v>
      </c>
      <c r="G34" s="51">
        <v>2336.4</v>
      </c>
    </row>
    <row r="35" spans="1:11">
      <c r="A35" s="43" t="s">
        <v>55</v>
      </c>
      <c r="B35" s="51">
        <v>712.6</v>
      </c>
      <c r="C35" s="51">
        <v>722.6</v>
      </c>
      <c r="D35" s="51">
        <v>677.7</v>
      </c>
      <c r="E35" s="51">
        <v>718</v>
      </c>
      <c r="F35" s="51">
        <f>730.5+4.2+0.8</f>
        <v>735.5</v>
      </c>
      <c r="G35" s="51">
        <f>741.972378+4.805186</f>
        <v>746.7775640000001</v>
      </c>
    </row>
    <row r="36" spans="1:11">
      <c r="A36" s="43" t="s">
        <v>56</v>
      </c>
      <c r="B36" s="51">
        <v>152</v>
      </c>
      <c r="C36" s="51">
        <v>143.19999999999999</v>
      </c>
      <c r="D36" s="51">
        <v>155.80000000000001</v>
      </c>
      <c r="E36" s="51">
        <v>155</v>
      </c>
      <c r="F36" s="51">
        <f>153.4+0.5</f>
        <v>153.9</v>
      </c>
      <c r="G36" s="51">
        <f>148.084379+2.759119</f>
        <v>150.84349800000001</v>
      </c>
    </row>
    <row r="37" spans="1:11">
      <c r="A37" s="43" t="s">
        <v>57</v>
      </c>
      <c r="B37" s="51">
        <v>36</v>
      </c>
      <c r="C37" s="51">
        <v>39</v>
      </c>
      <c r="D37" s="51">
        <v>39.4</v>
      </c>
      <c r="E37" s="51">
        <v>46.4</v>
      </c>
      <c r="F37" s="51">
        <v>54.6</v>
      </c>
      <c r="G37" s="51">
        <f>74.535211+0.004726</f>
        <v>74.539937000000009</v>
      </c>
    </row>
    <row r="38" spans="1:11">
      <c r="A38" s="43" t="s">
        <v>58</v>
      </c>
      <c r="B38" s="51">
        <v>165.6</v>
      </c>
      <c r="C38" s="51">
        <v>128.80000000000001</v>
      </c>
      <c r="D38" s="51">
        <v>112.8</v>
      </c>
      <c r="E38" s="51">
        <v>99.8</v>
      </c>
      <c r="F38" s="51">
        <v>94.4</v>
      </c>
      <c r="G38" s="51">
        <v>98.865145999999996</v>
      </c>
    </row>
    <row r="39" spans="1:11">
      <c r="A39" s="43" t="s">
        <v>49</v>
      </c>
      <c r="B39" s="51">
        <v>83.3</v>
      </c>
      <c r="C39" s="51">
        <v>94.6</v>
      </c>
      <c r="D39" s="51">
        <v>41.7</v>
      </c>
      <c r="E39" s="51">
        <v>76.099999999999994</v>
      </c>
      <c r="F39" s="51">
        <v>50.1</v>
      </c>
      <c r="G39" s="51">
        <f>37.772312+0.0146</f>
        <v>37.786912000000001</v>
      </c>
    </row>
    <row r="40" spans="1:11" ht="24">
      <c r="A40" s="79" t="s">
        <v>78</v>
      </c>
      <c r="B40" s="51">
        <v>275.89999999999998</v>
      </c>
      <c r="C40" s="51">
        <v>247.7</v>
      </c>
      <c r="D40" s="51">
        <v>248.7</v>
      </c>
      <c r="E40" s="51">
        <v>327.5</v>
      </c>
      <c r="F40" s="51">
        <f>252.9+18.2</f>
        <v>271.10000000000002</v>
      </c>
      <c r="G40" s="51">
        <f>218.875668+18.77313</f>
        <v>237.648798</v>
      </c>
    </row>
    <row r="41" spans="1:11" ht="25.5">
      <c r="A41" s="79" t="s">
        <v>84</v>
      </c>
      <c r="B41" s="51">
        <v>0</v>
      </c>
      <c r="C41" s="51">
        <v>0</v>
      </c>
      <c r="D41" s="51">
        <v>0</v>
      </c>
      <c r="E41" s="51">
        <v>0</v>
      </c>
      <c r="F41" s="51">
        <v>0</v>
      </c>
      <c r="G41" s="51">
        <v>989.96930699999996</v>
      </c>
    </row>
    <row r="42" spans="1:11">
      <c r="A42" s="43" t="s">
        <v>59</v>
      </c>
      <c r="B42" s="51">
        <v>11.9</v>
      </c>
      <c r="C42" s="51">
        <v>1.1000000000000001</v>
      </c>
      <c r="D42" s="51">
        <v>0</v>
      </c>
      <c r="E42" s="51">
        <v>0</v>
      </c>
      <c r="F42" s="51">
        <v>0</v>
      </c>
      <c r="G42" s="51">
        <v>0</v>
      </c>
      <c r="H42" s="54"/>
      <c r="I42" s="54"/>
      <c r="J42" s="54"/>
      <c r="K42" s="54"/>
    </row>
    <row r="43" spans="1:11" ht="9.9499999999999993" customHeight="1">
      <c r="A43" s="15"/>
      <c r="B43" s="51"/>
      <c r="C43" s="51"/>
      <c r="D43" s="51"/>
      <c r="E43" s="51"/>
      <c r="F43" s="51"/>
      <c r="G43" s="51"/>
    </row>
    <row r="44" spans="1:11">
      <c r="A44" s="46" t="s">
        <v>50</v>
      </c>
      <c r="B44" s="51">
        <v>289.39999999999998</v>
      </c>
      <c r="C44" s="51">
        <v>286.3</v>
      </c>
      <c r="D44" s="51">
        <v>291.10000000000002</v>
      </c>
      <c r="E44" s="51">
        <v>350.2</v>
      </c>
      <c r="F44" s="51">
        <v>364.3</v>
      </c>
      <c r="G44" s="51">
        <f>153.509226+1.042416</f>
        <v>154.55164200000002</v>
      </c>
    </row>
    <row r="45" spans="1:11" ht="9.9499999999999993" customHeight="1">
      <c r="A45" s="15"/>
      <c r="B45" s="51"/>
      <c r="C45" s="51"/>
      <c r="D45" s="51"/>
      <c r="E45" s="51"/>
      <c r="F45" s="51"/>
      <c r="G45" s="51"/>
    </row>
    <row r="46" spans="1:11">
      <c r="A46" s="46" t="s">
        <v>60</v>
      </c>
      <c r="B46" s="51">
        <v>448.3</v>
      </c>
      <c r="C46" s="51">
        <v>507.2</v>
      </c>
      <c r="D46" s="51">
        <v>532.5</v>
      </c>
      <c r="E46" s="51">
        <v>763.6</v>
      </c>
      <c r="F46" s="51">
        <v>744.2</v>
      </c>
      <c r="G46" s="69">
        <v>1036.981773</v>
      </c>
    </row>
    <row r="47" spans="1:11">
      <c r="A47" s="43" t="s">
        <v>62</v>
      </c>
      <c r="B47" s="51">
        <v>106.9</v>
      </c>
      <c r="C47" s="51">
        <v>57.6</v>
      </c>
      <c r="D47" s="51">
        <v>54</v>
      </c>
      <c r="E47" s="51">
        <v>204.5</v>
      </c>
      <c r="F47" s="51">
        <f>108.7+0.2</f>
        <v>108.9</v>
      </c>
      <c r="G47" s="51">
        <f>187.652507+0.387847</f>
        <v>188.04035400000001</v>
      </c>
    </row>
    <row r="48" spans="1:11">
      <c r="A48" s="43" t="s">
        <v>63</v>
      </c>
      <c r="B48" s="51">
        <v>102.2</v>
      </c>
      <c r="C48" s="51">
        <v>86.8</v>
      </c>
      <c r="D48" s="51">
        <v>18.899999999999999</v>
      </c>
      <c r="E48" s="51">
        <v>12.6</v>
      </c>
      <c r="F48" s="51">
        <v>82</v>
      </c>
      <c r="G48" s="51">
        <v>199.71463</v>
      </c>
    </row>
    <row r="49" spans="1:7">
      <c r="A49" s="43" t="s">
        <v>64</v>
      </c>
      <c r="B49" s="51">
        <v>239.2</v>
      </c>
      <c r="C49" s="51">
        <v>362.9</v>
      </c>
      <c r="D49" s="51">
        <v>459.6</v>
      </c>
      <c r="E49" s="51">
        <v>546.5</v>
      </c>
      <c r="F49" s="51">
        <v>553.29999999999995</v>
      </c>
      <c r="G49" s="51">
        <v>649.22678900000005</v>
      </c>
    </row>
    <row r="50" spans="1:7" ht="12" customHeight="1">
      <c r="A50" s="2"/>
      <c r="B50" s="2"/>
      <c r="C50" s="2"/>
      <c r="D50" s="2"/>
      <c r="E50" s="2"/>
      <c r="F50" s="2"/>
      <c r="G50" s="68"/>
    </row>
    <row r="51" spans="1:7">
      <c r="A51" s="25" t="s">
        <v>65</v>
      </c>
      <c r="B51" s="10"/>
      <c r="C51" s="10"/>
      <c r="D51" s="10"/>
      <c r="E51" s="10"/>
      <c r="F51" s="10"/>
      <c r="G51" s="10"/>
    </row>
    <row r="52" spans="1:7">
      <c r="A52" s="25" t="s">
        <v>76</v>
      </c>
      <c r="B52" s="10"/>
      <c r="C52" s="10"/>
      <c r="D52" s="10"/>
      <c r="E52" s="10"/>
      <c r="F52" s="10"/>
      <c r="G52" s="10"/>
    </row>
    <row r="53" spans="1:7" s="78" customFormat="1" ht="64.5" customHeight="1">
      <c r="A53" s="81" t="s">
        <v>82</v>
      </c>
      <c r="B53" s="81"/>
      <c r="C53" s="81"/>
      <c r="D53" s="81"/>
      <c r="E53" s="81"/>
      <c r="F53" s="81"/>
      <c r="G53" s="81"/>
    </row>
    <row r="54" spans="1:7" s="78" customFormat="1" ht="47.25" customHeight="1">
      <c r="A54" s="82" t="s">
        <v>83</v>
      </c>
      <c r="B54" s="82"/>
      <c r="C54" s="82"/>
      <c r="D54" s="82"/>
      <c r="E54" s="82"/>
      <c r="F54" s="82"/>
      <c r="G54" s="82"/>
    </row>
    <row r="55" spans="1:7" ht="13.5" customHeight="1">
      <c r="A55" s="71"/>
      <c r="B55" s="71"/>
      <c r="C55" s="71"/>
      <c r="D55" s="71"/>
      <c r="E55" s="71"/>
      <c r="F55" s="71"/>
      <c r="G55" s="71"/>
    </row>
    <row r="56" spans="1:7">
      <c r="A56" s="47" t="s">
        <v>31</v>
      </c>
      <c r="B56" s="2"/>
      <c r="C56" s="2"/>
      <c r="D56" s="2"/>
      <c r="E56" s="2"/>
      <c r="F56" s="2"/>
      <c r="G56" s="2"/>
    </row>
  </sheetData>
  <customSheetViews>
    <customSheetView guid="{0A089031-E044-448A-B3AC-98176180C6AA}" scale="130">
      <pane ySplit="4" topLeftCell="A50" activePane="bottomLeft" state="frozen"/>
      <selection pane="bottomLeft" activeCell="G54" sqref="G54"/>
      <pageMargins left="0.15748031496062992" right="0.15748031496062992" top="0.55118110236220474" bottom="0.55118110236220474" header="0.19685039370078741" footer="0.19685039370078741"/>
      <pageSetup paperSize="9" orientation="portrait" r:id="rId1"/>
      <headerFooter>
        <oddHeader>&amp;L&amp;"Arial,Regular"&amp;12Буџети и фондови</oddHeader>
        <oddFooter>&amp;C&amp;"Arial,Regular"&amp;8Стр. &amp;P од &amp;N&amp;L&amp;"Arial,Regular"&amp;8Статистички годишњак Републике Српске</oddFooter>
      </headerFooter>
    </customSheetView>
    <customSheetView guid="{2CC115F7-EFF9-47FA-90D9-836180EDBD25}" scale="130" topLeftCell="A38">
      <selection activeCell="I46" sqref="I46"/>
      <pageMargins left="0.15748031496062992" right="0.15748031496062992" top="0.74803149606299213" bottom="0.74803149606299213" header="0.31496062992125984" footer="0.31496062992125984"/>
      <pageSetup paperSize="9" orientation="portrait" r:id="rId2"/>
      <headerFooter>
        <oddHeader>&amp;L&amp;"Arial,Regular"&amp;12Буџети и фондови</oddHeader>
        <oddFooter>&amp;L&amp;"Arial,Regular"&amp;8Статистички годишњак Републике Српске 2016&amp;C&amp;"Arial,Regular"&amp;8Стр. &amp;P од &amp;N</oddFooter>
      </headerFooter>
    </customSheetView>
    <customSheetView guid="{A5DA1AA6-BBE8-4B37-9307-A3E21A6472DA}" scale="130">
      <pane ySplit="3" topLeftCell="A19" activePane="bottomLeft" state="frozen"/>
      <selection pane="bottomLeft" activeCell="A2" sqref="A2"/>
      <pageMargins left="0.15748031496062992" right="0.15748031496062992" top="0.74803149606299213" bottom="0.74803149606299213" header="0.31496062992125984" footer="0.31496062992125984"/>
      <pageSetup paperSize="9" orientation="portrait" r:id="rId3"/>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343BB58D-21D5-4BBC-8230-0DF52418D556}" scale="130" showPageBreaks="1">
      <pane ySplit="3" topLeftCell="A4" activePane="bottomLeft" state="frozen"/>
      <selection pane="bottomLeft" activeCell="A59" sqref="A59"/>
      <pageMargins left="0.15748031496062992" right="0.15748031496062992" top="0.74803149606299213" bottom="0.74803149606299213" header="0.31496062992125984" footer="0.31496062992125984"/>
      <pageSetup paperSize="9" orientation="portrait" r:id="rId4"/>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01D55346-8269-49E7-B79E-EBC51FAF56D6}" scale="130" showPageBreaks="1" topLeftCell="A43">
      <selection activeCell="K41" sqref="K41"/>
      <pageMargins left="0.15748031496062992" right="0.15748031496062992" top="0.74803149606299213" bottom="0.74803149606299213" header="0.31496062992125984" footer="0.31496062992125984"/>
      <pageSetup paperSize="9" orientation="portrait" r:id="rId5"/>
      <headerFooter>
        <oddHeader>&amp;L&amp;"Arial,Regular"&amp;12Буџети и фондови</oddHeader>
        <oddFooter>&amp;L&amp;"Arial,Regular"&amp;8Статистички годишњак Републике Српске 2016&amp;C&amp;"Arial,Regular"&amp;8Стр. &amp;P од &amp;N</oddFooter>
      </headerFooter>
    </customSheetView>
    <customSheetView guid="{0D17EE3A-A723-4128-A57D-F6AA8D7B75A6}" scale="130" showPageBreaks="1" topLeftCell="A40">
      <selection activeCell="B54" sqref="B54"/>
      <pageMargins left="0.15748031496062992" right="0.15748031496062992" top="0.74803149606299213" bottom="0.74803149606299213" header="0.31496062992125984" footer="0.31496062992125984"/>
      <pageSetup paperSize="9" orientation="portrait" r:id="rId6"/>
      <headerFooter>
        <oddHeader>&amp;L&amp;"Arial,Regular"&amp;12Буџети и фондови</oddHeader>
        <oddFooter>&amp;L&amp;"Arial,Regular"&amp;8Статистички годишњак Републике Српске 2016&amp;C&amp;"Arial,Regular"&amp;8Стр. &amp;P од &amp;N</oddFooter>
      </headerFooter>
    </customSheetView>
  </customSheetViews>
  <mergeCells count="2">
    <mergeCell ref="A53:G53"/>
    <mergeCell ref="A54:G54"/>
  </mergeCells>
  <hyperlinks>
    <hyperlink ref="A1" location="ftn1_9.1." tooltip="Нису укључени приливи по основу примљених кредита и зајмова и одливи по основу отплате примљених кредита и зајмова" display="9.1. Остварени приходи и расходи буџета Републике1)"/>
    <hyperlink ref="A14" location="ftn2_9.1." tooltip="Укључен порез на додату вриједност, порез на промет производа, порез на промет услуга, акцизе и порез на међународну трговину" display="Индиректни порези2)"/>
    <hyperlink ref="F2" location="'Листа табела'!A1" display="Листа табела"/>
    <hyperlink ref="G2" location="'Листа табела'!A1" display="Листа табела"/>
  </hyperlinks>
  <pageMargins left="0.15748031496062992" right="0.15748031496062992" top="0.55118110236220474" bottom="0.55118110236220474" header="0.19685039370078741" footer="0.19685039370078741"/>
  <pageSetup paperSize="9" orientation="portrait" r:id="rId7"/>
  <headerFooter>
    <oddHeader>&amp;L&amp;"Arial,Regular"&amp;12Буџети и фондови</oddHeader>
    <oddFooter>&amp;C&amp;"Arial,Regular"&amp;8Стр. &amp;P од &amp;N&amp;L&amp;"Arial,Regular"&amp;8Статистички годишњак Републике Српске</oddFooter>
  </headerFooter>
</worksheet>
</file>

<file path=xl/worksheets/sheet4.xml><?xml version="1.0" encoding="utf-8"?>
<worksheet xmlns="http://schemas.openxmlformats.org/spreadsheetml/2006/main" xmlns:r="http://schemas.openxmlformats.org/officeDocument/2006/relationships">
  <dimension ref="A1:E44"/>
  <sheetViews>
    <sheetView zoomScale="130" zoomScaleNormal="130" workbookViewId="0">
      <pane ySplit="4" topLeftCell="A5" activePane="bottomLeft" state="frozen"/>
      <selection pane="bottomLeft" activeCell="I28" sqref="I28"/>
    </sheetView>
  </sheetViews>
  <sheetFormatPr defaultRowHeight="14.25"/>
  <cols>
    <col min="1" max="1" width="33.140625" style="1" customWidth="1"/>
    <col min="2" max="5" width="8.7109375" style="1" customWidth="1"/>
    <col min="6" max="16384" width="9.140625" style="1"/>
  </cols>
  <sheetData>
    <row r="1" spans="1:5">
      <c r="A1" s="11" t="s">
        <v>66</v>
      </c>
      <c r="B1" s="2"/>
      <c r="C1" s="2"/>
      <c r="D1" s="2"/>
    </row>
    <row r="2" spans="1:5" ht="15" thickBot="1">
      <c r="A2" s="12" t="s">
        <v>37</v>
      </c>
      <c r="B2" s="2"/>
      <c r="C2" s="2"/>
      <c r="D2" s="2"/>
      <c r="E2" s="16" t="s">
        <v>0</v>
      </c>
    </row>
    <row r="3" spans="1:5" ht="18" customHeight="1" thickTop="1">
      <c r="A3" s="21"/>
      <c r="B3" s="56" t="s">
        <v>1</v>
      </c>
      <c r="C3" s="57"/>
      <c r="D3" s="57"/>
      <c r="E3" s="57"/>
    </row>
    <row r="4" spans="1:5" ht="18" customHeight="1">
      <c r="A4" s="20"/>
      <c r="B4" s="8">
        <v>2007</v>
      </c>
      <c r="C4" s="8">
        <v>2008</v>
      </c>
      <c r="D4" s="9">
        <v>2009</v>
      </c>
      <c r="E4" s="9">
        <v>2010</v>
      </c>
    </row>
    <row r="5" spans="1:5" ht="18" customHeight="1">
      <c r="A5" s="5" t="s">
        <v>2</v>
      </c>
      <c r="B5" s="28">
        <v>591.1</v>
      </c>
      <c r="C5" s="28">
        <v>640.4</v>
      </c>
      <c r="D5" s="29">
        <v>565.79999999999995</v>
      </c>
      <c r="E5" s="37">
        <v>556.46458899999993</v>
      </c>
    </row>
    <row r="6" spans="1:5">
      <c r="A6" s="7" t="s">
        <v>3</v>
      </c>
      <c r="B6" s="28"/>
      <c r="C6" s="28"/>
      <c r="D6" s="29"/>
      <c r="E6" s="37"/>
    </row>
    <row r="7" spans="1:5">
      <c r="A7" s="6" t="s">
        <v>4</v>
      </c>
      <c r="B7" s="28">
        <v>367.1</v>
      </c>
      <c r="C7" s="28">
        <v>394.3</v>
      </c>
      <c r="D7" s="29">
        <v>320.39999999999998</v>
      </c>
      <c r="E7" s="38">
        <v>339.71927900000003</v>
      </c>
    </row>
    <row r="8" spans="1:5">
      <c r="A8" s="15" t="s">
        <v>5</v>
      </c>
      <c r="B8" s="28">
        <v>61.5</v>
      </c>
      <c r="C8" s="28">
        <v>77</v>
      </c>
      <c r="D8" s="29">
        <v>56.4</v>
      </c>
      <c r="E8" s="38">
        <v>57.651927999999998</v>
      </c>
    </row>
    <row r="9" spans="1:5">
      <c r="A9" s="22" t="s">
        <v>6</v>
      </c>
      <c r="B9" s="28">
        <v>0.4</v>
      </c>
      <c r="C9" s="28">
        <v>0.3</v>
      </c>
      <c r="D9" s="29">
        <v>0.1</v>
      </c>
      <c r="E9" s="38">
        <v>6.5700000000000003E-4</v>
      </c>
    </row>
    <row r="10" spans="1:5">
      <c r="A10" s="22" t="s">
        <v>7</v>
      </c>
      <c r="B10" s="28">
        <v>0</v>
      </c>
      <c r="C10" s="28">
        <v>3.3</v>
      </c>
      <c r="D10" s="29">
        <v>0</v>
      </c>
      <c r="E10" s="38">
        <v>0</v>
      </c>
    </row>
    <row r="11" spans="1:5" ht="24">
      <c r="A11" s="22" t="s">
        <v>8</v>
      </c>
      <c r="B11" s="28">
        <v>0</v>
      </c>
      <c r="C11" s="28">
        <v>0</v>
      </c>
      <c r="D11" s="29">
        <v>0</v>
      </c>
      <c r="E11" s="38">
        <v>2.7099999999999997E-4</v>
      </c>
    </row>
    <row r="12" spans="1:5">
      <c r="A12" s="22" t="s">
        <v>9</v>
      </c>
      <c r="B12" s="28">
        <v>36.5</v>
      </c>
      <c r="C12" s="28">
        <v>42.2</v>
      </c>
      <c r="D12" s="29">
        <v>36.4</v>
      </c>
      <c r="E12" s="38">
        <v>36.692999999999998</v>
      </c>
    </row>
    <row r="13" spans="1:5">
      <c r="A13" s="22" t="s">
        <v>10</v>
      </c>
      <c r="B13" s="28">
        <v>24.6</v>
      </c>
      <c r="C13" s="28">
        <v>31.1</v>
      </c>
      <c r="D13" s="29">
        <v>20</v>
      </c>
      <c r="E13" s="38">
        <v>20.957999999999998</v>
      </c>
    </row>
    <row r="14" spans="1:5">
      <c r="A14" s="27" t="s">
        <v>36</v>
      </c>
      <c r="B14" s="28">
        <v>305.10000000000002</v>
      </c>
      <c r="C14" s="28">
        <v>317</v>
      </c>
      <c r="D14" s="29">
        <v>263.7</v>
      </c>
      <c r="E14" s="38">
        <v>281.721</v>
      </c>
    </row>
    <row r="15" spans="1:5">
      <c r="A15" s="15" t="s">
        <v>11</v>
      </c>
      <c r="B15" s="28">
        <v>0.5</v>
      </c>
      <c r="C15" s="28">
        <v>0.4</v>
      </c>
      <c r="D15" s="29">
        <v>0.3</v>
      </c>
      <c r="E15" s="38">
        <v>0.34635100000000002</v>
      </c>
    </row>
    <row r="16" spans="1:5">
      <c r="A16" s="3"/>
      <c r="B16" s="30"/>
      <c r="C16" s="30"/>
      <c r="D16" s="14"/>
      <c r="E16" s="37"/>
    </row>
    <row r="17" spans="1:5">
      <c r="A17" s="6" t="s">
        <v>12</v>
      </c>
      <c r="B17" s="28">
        <v>157</v>
      </c>
      <c r="C17" s="28">
        <v>181.4</v>
      </c>
      <c r="D17" s="29">
        <v>156.5</v>
      </c>
      <c r="E17" s="37">
        <v>151.69530999999998</v>
      </c>
    </row>
    <row r="18" spans="1:5" ht="24">
      <c r="A18" s="15" t="s">
        <v>13</v>
      </c>
      <c r="B18" s="28">
        <v>22.8</v>
      </c>
      <c r="C18" s="28">
        <v>34.299999999999997</v>
      </c>
      <c r="D18" s="29">
        <v>19.399999999999999</v>
      </c>
      <c r="E18" s="37">
        <v>17.032</v>
      </c>
    </row>
    <row r="19" spans="1:5">
      <c r="A19" s="15" t="s">
        <v>14</v>
      </c>
      <c r="B19" s="28">
        <v>124.1</v>
      </c>
      <c r="C19" s="28">
        <v>137.5</v>
      </c>
      <c r="D19" s="29">
        <v>128.30000000000001</v>
      </c>
      <c r="E19" s="37">
        <v>127.973</v>
      </c>
    </row>
    <row r="20" spans="1:5">
      <c r="A20" s="15" t="s">
        <v>15</v>
      </c>
      <c r="B20" s="28">
        <v>0.3</v>
      </c>
      <c r="C20" s="28">
        <v>0.3</v>
      </c>
      <c r="D20" s="29">
        <v>0.5</v>
      </c>
      <c r="E20" s="37">
        <v>0.48431000000000002</v>
      </c>
    </row>
    <row r="21" spans="1:5">
      <c r="A21" s="15" t="s">
        <v>16</v>
      </c>
      <c r="B21" s="28">
        <v>9.9</v>
      </c>
      <c r="C21" s="28">
        <v>9.3000000000000007</v>
      </c>
      <c r="D21" s="29">
        <v>8.3000000000000007</v>
      </c>
      <c r="E21" s="37">
        <v>6.2060000000000004</v>
      </c>
    </row>
    <row r="22" spans="1:5">
      <c r="A22" s="7"/>
      <c r="B22" s="31"/>
      <c r="C22" s="31"/>
      <c r="D22" s="32"/>
      <c r="E22" s="39"/>
    </row>
    <row r="23" spans="1:5">
      <c r="A23" s="23" t="s">
        <v>17</v>
      </c>
      <c r="B23" s="28">
        <v>3.7</v>
      </c>
      <c r="C23" s="28">
        <v>13</v>
      </c>
      <c r="D23" s="29">
        <v>10.4</v>
      </c>
      <c r="E23" s="37">
        <v>8.1120000000000001</v>
      </c>
    </row>
    <row r="24" spans="1:5">
      <c r="A24" s="23" t="s">
        <v>18</v>
      </c>
      <c r="B24" s="28">
        <v>60.9</v>
      </c>
      <c r="C24" s="28">
        <v>45.2</v>
      </c>
      <c r="D24" s="29">
        <v>72</v>
      </c>
      <c r="E24" s="37">
        <v>49.768999999999998</v>
      </c>
    </row>
    <row r="25" spans="1:5">
      <c r="A25" s="24" t="s">
        <v>19</v>
      </c>
      <c r="B25" s="33">
        <v>2.2999999999999998</v>
      </c>
      <c r="C25" s="33">
        <v>6.4</v>
      </c>
      <c r="D25" s="34">
        <v>6.5</v>
      </c>
      <c r="E25" s="39">
        <v>7.1689999999999996</v>
      </c>
    </row>
    <row r="26" spans="1:5">
      <c r="A26" s="6"/>
      <c r="B26" s="30"/>
      <c r="C26" s="30"/>
      <c r="D26" s="14"/>
      <c r="E26" s="37"/>
    </row>
    <row r="27" spans="1:5">
      <c r="A27" s="3" t="s">
        <v>20</v>
      </c>
      <c r="B27" s="28">
        <v>606.9</v>
      </c>
      <c r="C27" s="28">
        <v>738.4</v>
      </c>
      <c r="D27" s="29">
        <v>573</v>
      </c>
      <c r="E27" s="37">
        <v>604.36400000000003</v>
      </c>
    </row>
    <row r="28" spans="1:5">
      <c r="A28" s="3"/>
      <c r="B28" s="28"/>
      <c r="C28" s="28"/>
      <c r="D28" s="29"/>
      <c r="E28" s="37"/>
    </row>
    <row r="29" spans="1:5">
      <c r="A29" s="6" t="s">
        <v>21</v>
      </c>
      <c r="B29" s="28">
        <v>361.2</v>
      </c>
      <c r="C29" s="28">
        <v>444.2</v>
      </c>
      <c r="D29" s="29">
        <v>406</v>
      </c>
      <c r="E29" s="37">
        <v>429.93599999999998</v>
      </c>
    </row>
    <row r="30" spans="1:5">
      <c r="A30" s="15" t="s">
        <v>22</v>
      </c>
      <c r="B30" s="28">
        <v>115.2</v>
      </c>
      <c r="C30" s="28">
        <v>150.1</v>
      </c>
      <c r="D30" s="29">
        <v>158.69999999999999</v>
      </c>
      <c r="E30" s="37">
        <v>156.62899999999999</v>
      </c>
    </row>
    <row r="31" spans="1:5" ht="24">
      <c r="A31" s="15" t="s">
        <v>23</v>
      </c>
      <c r="B31" s="35">
        <v>6.7</v>
      </c>
      <c r="C31" s="35">
        <v>9.5</v>
      </c>
      <c r="D31" s="36">
        <v>13</v>
      </c>
      <c r="E31" s="40">
        <v>13.442</v>
      </c>
    </row>
    <row r="32" spans="1:5">
      <c r="A32" s="15" t="s">
        <v>24</v>
      </c>
      <c r="B32" s="28">
        <v>128</v>
      </c>
      <c r="C32" s="28">
        <v>135.1</v>
      </c>
      <c r="D32" s="29">
        <v>115.3</v>
      </c>
      <c r="E32" s="37">
        <v>126.59</v>
      </c>
    </row>
    <row r="33" spans="1:5">
      <c r="A33" s="15" t="s">
        <v>25</v>
      </c>
      <c r="B33" s="28">
        <v>106.2</v>
      </c>
      <c r="C33" s="28">
        <v>141</v>
      </c>
      <c r="D33" s="29">
        <v>106</v>
      </c>
      <c r="E33" s="37">
        <v>114.727</v>
      </c>
    </row>
    <row r="34" spans="1:5">
      <c r="A34" s="15" t="s">
        <v>26</v>
      </c>
      <c r="B34" s="28">
        <v>5.0999999999999996</v>
      </c>
      <c r="C34" s="28">
        <v>8.4</v>
      </c>
      <c r="D34" s="29">
        <v>10</v>
      </c>
      <c r="E34" s="37">
        <v>13.006</v>
      </c>
    </row>
    <row r="35" spans="1:5">
      <c r="A35" s="15" t="s">
        <v>27</v>
      </c>
      <c r="B35" s="28">
        <v>0</v>
      </c>
      <c r="C35" s="28">
        <v>0</v>
      </c>
      <c r="D35" s="29">
        <v>3.1</v>
      </c>
      <c r="E35" s="37">
        <v>5.5419999999999998</v>
      </c>
    </row>
    <row r="36" spans="1:5">
      <c r="A36" s="3" t="s">
        <v>3</v>
      </c>
      <c r="B36" s="30"/>
      <c r="C36" s="30"/>
      <c r="D36" s="14"/>
      <c r="E36" s="37"/>
    </row>
    <row r="37" spans="1:5">
      <c r="A37" s="6" t="s">
        <v>28</v>
      </c>
      <c r="B37" s="28">
        <v>235.2</v>
      </c>
      <c r="C37" s="28">
        <v>280.60000000000002</v>
      </c>
      <c r="D37" s="29">
        <v>161.4</v>
      </c>
      <c r="E37" s="37">
        <v>168.601</v>
      </c>
    </row>
    <row r="38" spans="1:5">
      <c r="A38" s="6" t="s">
        <v>29</v>
      </c>
      <c r="B38" s="28">
        <v>10.5</v>
      </c>
      <c r="C38" s="28">
        <v>13.6</v>
      </c>
      <c r="D38" s="29">
        <v>5.6</v>
      </c>
      <c r="E38" s="37">
        <v>5.827</v>
      </c>
    </row>
    <row r="39" spans="1:5" ht="24">
      <c r="A39" s="24" t="s">
        <v>30</v>
      </c>
      <c r="B39" s="33">
        <v>0</v>
      </c>
      <c r="C39" s="33">
        <v>0</v>
      </c>
      <c r="D39" s="34">
        <v>0</v>
      </c>
      <c r="E39" s="39">
        <v>0</v>
      </c>
    </row>
    <row r="40" spans="1:5">
      <c r="A40" s="2"/>
      <c r="B40" s="2"/>
      <c r="C40" s="2"/>
      <c r="D40" s="2"/>
      <c r="E40" s="2"/>
    </row>
    <row r="41" spans="1:5">
      <c r="A41" s="25" t="s">
        <v>38</v>
      </c>
      <c r="B41" s="10"/>
      <c r="C41" s="10"/>
      <c r="D41" s="2"/>
      <c r="E41" s="2"/>
    </row>
    <row r="42" spans="1:5">
      <c r="A42" s="25" t="s">
        <v>39</v>
      </c>
      <c r="B42" s="10"/>
      <c r="C42" s="10"/>
      <c r="D42" s="2"/>
      <c r="E42" s="2"/>
    </row>
    <row r="43" spans="1:5">
      <c r="A43" s="2"/>
      <c r="B43" s="2"/>
      <c r="C43" s="2"/>
      <c r="D43" s="2"/>
      <c r="E43" s="2"/>
    </row>
    <row r="44" spans="1:5">
      <c r="A44" s="26" t="s">
        <v>31</v>
      </c>
      <c r="B44" s="2"/>
      <c r="C44" s="2"/>
      <c r="D44" s="2"/>
      <c r="E44" s="2"/>
    </row>
  </sheetData>
  <customSheetViews>
    <customSheetView guid="{0A089031-E044-448A-B3AC-98176180C6AA}" scale="130">
      <pane ySplit="4" topLeftCell="A23" activePane="bottomLeft" state="frozen"/>
      <selection pane="bottomLeft" activeCell="I28" sqref="I28"/>
      <pageMargins left="0.31496062992125984" right="0.31496062992125984" top="0.74803149606299213" bottom="0.74803149606299213" header="0.31496062992125984" footer="0.31496062992125984"/>
      <pageSetup paperSize="9" orientation="portrait" r:id="rId1"/>
      <headerFooter>
        <oddHeader>&amp;L&amp;"Arial,Regular"&amp;12Буџети и фондови</oddHeader>
        <oddFooter>&amp;C&amp;"Arial,Regular"&amp;8Стр. &amp;P од &amp;N&amp;L&amp;"Arial,Regular"&amp;8Статистички годишњак Републике Српске</oddFooter>
      </headerFooter>
    </customSheetView>
    <customSheetView guid="{2CC115F7-EFF9-47FA-90D9-836180EDBD25}" scale="130">
      <pane ySplit="4" topLeftCell="A5" activePane="bottomLeft" state="frozen"/>
      <selection pane="bottomLeft" activeCell="I8" sqref="I8"/>
      <pageMargins left="0.31496062992125984" right="0.31496062992125984" top="0.74803149606299213" bottom="0.74803149606299213" header="0.31496062992125984" footer="0.31496062992125984"/>
      <pageSetup paperSize="9" orientation="portrait" r:id="rId2"/>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A5DA1AA6-BBE8-4B37-9307-A3E21A6472DA}" scale="130">
      <pane ySplit="4" topLeftCell="A5" activePane="bottomLeft" state="frozen"/>
      <selection pane="bottomLeft" activeCell="A2" sqref="A2"/>
      <pageMargins left="0.31496062992125984" right="0.31496062992125984" top="0.74803149606299213" bottom="0.74803149606299213" header="0.31496062992125984" footer="0.31496062992125984"/>
      <pageSetup paperSize="9" orientation="portrait" r:id="rId3"/>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343BB58D-21D5-4BBC-8230-0DF52418D556}" scale="130" showPageBreaks="1">
      <pane ySplit="4" topLeftCell="A5" activePane="bottomLeft" state="frozen"/>
      <selection pane="bottomLeft" activeCell="I8" sqref="I8"/>
      <pageMargins left="0.31496062992125984" right="0.31496062992125984" top="0.74803149606299213" bottom="0.74803149606299213" header="0.31496062992125984" footer="0.31496062992125984"/>
      <pageSetup paperSize="9" orientation="portrait" r:id="rId4"/>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0E0F3E5E-FF05-4F9A-A553-8C788B3942D1}" scale="130">
      <pane ySplit="4" topLeftCell="A5" activePane="bottomLeft" state="frozen"/>
      <selection pane="bottomLeft" activeCell="G5" sqref="G5:G39"/>
      <pageMargins left="0.31496062992125984" right="0.31496062992125984" top="0.74803149606299213" bottom="0.74803149606299213" header="0.31496062992125984" footer="0.31496062992125984"/>
      <pageSetup paperSize="9" orientation="portrait" r:id="rId5"/>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CC4A2206-FAF7-4506-8D37-D38AA7B85C36}" scale="130">
      <pane ySplit="4" topLeftCell="A5" activePane="bottomLeft" state="frozen"/>
      <selection pane="bottomLeft" activeCell="I17" sqref="I17"/>
      <pageMargins left="0.31496062992125984" right="0.31496062992125984" top="0.74803149606299213" bottom="0.74803149606299213" header="0.31496062992125984" footer="0.31496062992125984"/>
      <pageSetup paperSize="9" orientation="portrait" r:id="rId6"/>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82F0BF9F-838D-4358-82A6-BC209B1E0F1C}" scale="130" showRuler="0">
      <pane ySplit="4" topLeftCell="A5" activePane="bottomLeft" state="frozen"/>
      <selection pane="bottomLeft" activeCell="A12" sqref="A12"/>
      <pageMargins left="0.31496062992125984" right="0.31496062992125984" top="0.74803149606299213" bottom="0.74803149606299213" header="0.31496062992125984" footer="0.31496062992125984"/>
      <pageSetup paperSize="9" orientation="portrait" r:id="rId7"/>
      <headerFooter alignWithMargins="0">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01D55346-8269-49E7-B79E-EBC51FAF56D6}" scale="130">
      <pane ySplit="4" topLeftCell="A5" activePane="bottomLeft" state="frozen"/>
      <selection pane="bottomLeft" activeCell="I8" sqref="I8"/>
      <pageMargins left="0.31496062992125984" right="0.31496062992125984" top="0.74803149606299213" bottom="0.74803149606299213" header="0.31496062992125984" footer="0.31496062992125984"/>
      <pageSetup paperSize="9" orientation="portrait" r:id="rId8"/>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0D17EE3A-A723-4128-A57D-F6AA8D7B75A6}" scale="130">
      <pane ySplit="4" topLeftCell="A5" activePane="bottomLeft" state="frozen"/>
      <selection pane="bottomLeft" activeCell="I8" sqref="I8"/>
      <pageMargins left="0.31496062992125984" right="0.31496062992125984" top="0.74803149606299213" bottom="0.74803149606299213" header="0.31496062992125984" footer="0.31496062992125984"/>
      <pageSetup paperSize="9" orientation="portrait" r:id="rId9"/>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s>
  <phoneticPr fontId="18" type="noConversion"/>
  <hyperlinks>
    <hyperlink ref="A1" location="ftn1_9.2." tooltip="Нису укључени приливи по основу примљених кредита и зајмова и одливи по основу отплате примљених кредита и зајмова" display="9.2. Остварени приходи и расходи буџета општина и градова1)"/>
    <hyperlink ref="A14" location="ftn2_9.2." tooltip="Укључен порез на додату вриједност, порез на промет производа, порез на промет услуга, акцизе и порез на међународну трговину" display="Индиректни порези2)"/>
    <hyperlink ref="E2" location="'Листа табела'!A1" display="Листа табела"/>
  </hyperlinks>
  <pageMargins left="0.31496062992125984" right="0.31496062992125984" top="0.74803149606299213" bottom="0.74803149606299213" header="0.31496062992125984" footer="0.31496062992125984"/>
  <pageSetup paperSize="9" orientation="portrait" r:id="rId10"/>
  <headerFooter>
    <oddHeader>&amp;L&amp;"Arial,Regular"&amp;12Буџети и фондови</oddHeader>
    <oddFooter>&amp;C&amp;"Arial,Regular"&amp;8Стр. &amp;P од &amp;N&amp;L&amp;"Arial,Regular"&amp;8Статистички годишњак Републике Српске</oddFooter>
  </headerFooter>
</worksheet>
</file>

<file path=xl/worksheets/sheet5.xml><?xml version="1.0" encoding="utf-8"?>
<worksheet xmlns="http://schemas.openxmlformats.org/spreadsheetml/2006/main" xmlns:r="http://schemas.openxmlformats.org/officeDocument/2006/relationships">
  <dimension ref="A1:G52"/>
  <sheetViews>
    <sheetView zoomScale="130" zoomScaleNormal="130" workbookViewId="0">
      <pane ySplit="4" topLeftCell="A5" activePane="bottomLeft" state="frozen"/>
      <selection pane="bottomLeft" activeCell="A25" sqref="A25"/>
    </sheetView>
  </sheetViews>
  <sheetFormatPr defaultRowHeight="14.25"/>
  <cols>
    <col min="1" max="1" width="47.5703125" style="1" customWidth="1"/>
    <col min="2" max="7" width="8.28515625" style="1" customWidth="1"/>
    <col min="8" max="16384" width="9.140625" style="1"/>
  </cols>
  <sheetData>
    <row r="1" spans="1:7">
      <c r="A1" s="48" t="s">
        <v>74</v>
      </c>
      <c r="B1" s="2"/>
      <c r="C1" s="2"/>
      <c r="D1" s="2"/>
      <c r="E1" s="2"/>
    </row>
    <row r="2" spans="1:7" ht="15" thickBot="1">
      <c r="A2" s="12" t="s">
        <v>37</v>
      </c>
      <c r="F2" s="16"/>
      <c r="G2" s="16" t="s">
        <v>0</v>
      </c>
    </row>
    <row r="3" spans="1:7" ht="15" thickTop="1">
      <c r="A3" s="58"/>
      <c r="B3" s="64" t="s">
        <v>1</v>
      </c>
      <c r="C3" s="65"/>
      <c r="D3" s="65"/>
      <c r="E3" s="65"/>
      <c r="F3" s="66"/>
      <c r="G3" s="66"/>
    </row>
    <row r="4" spans="1:7" ht="27" customHeight="1">
      <c r="A4" s="20"/>
      <c r="B4" s="8">
        <v>2011</v>
      </c>
      <c r="C4" s="8">
        <v>2012</v>
      </c>
      <c r="D4" s="8">
        <v>2013</v>
      </c>
      <c r="E4" s="8">
        <v>2014</v>
      </c>
      <c r="F4" s="9">
        <v>2015</v>
      </c>
      <c r="G4" s="9">
        <v>2016</v>
      </c>
    </row>
    <row r="5" spans="1:7">
      <c r="A5" s="5" t="s">
        <v>2</v>
      </c>
      <c r="B5" s="28">
        <v>589.5</v>
      </c>
      <c r="C5" s="28">
        <v>567</v>
      </c>
      <c r="D5" s="28">
        <v>533.6</v>
      </c>
      <c r="E5" s="28">
        <v>538.6</v>
      </c>
      <c r="F5" s="28">
        <v>588.1</v>
      </c>
      <c r="G5" s="73">
        <f>+G7+G17+G23+G24</f>
        <v>607.30000000000007</v>
      </c>
    </row>
    <row r="6" spans="1:7">
      <c r="A6" s="7" t="s">
        <v>3</v>
      </c>
      <c r="B6" s="28"/>
      <c r="C6" s="28"/>
      <c r="D6" s="28"/>
      <c r="E6" s="28"/>
      <c r="F6" s="28"/>
      <c r="G6" s="73"/>
    </row>
    <row r="7" spans="1:7">
      <c r="A7" s="6" t="s">
        <v>4</v>
      </c>
      <c r="B7" s="28">
        <v>390.2</v>
      </c>
      <c r="C7" s="28">
        <v>372.7</v>
      </c>
      <c r="D7" s="28">
        <v>342.5</v>
      </c>
      <c r="E7" s="28">
        <v>344.7</v>
      </c>
      <c r="F7" s="28">
        <v>373.9</v>
      </c>
      <c r="G7" s="73">
        <v>380.7</v>
      </c>
    </row>
    <row r="8" spans="1:7">
      <c r="A8" s="15" t="s">
        <v>5</v>
      </c>
      <c r="B8" s="28">
        <v>81.400000000000006</v>
      </c>
      <c r="C8" s="28">
        <v>78</v>
      </c>
      <c r="D8" s="28">
        <v>84.8</v>
      </c>
      <c r="E8" s="28">
        <v>75.2</v>
      </c>
      <c r="F8" s="28">
        <v>78</v>
      </c>
      <c r="G8" s="73">
        <v>77.2</v>
      </c>
    </row>
    <row r="9" spans="1:7">
      <c r="A9" s="22" t="s">
        <v>6</v>
      </c>
      <c r="B9" s="28">
        <v>0</v>
      </c>
      <c r="C9" s="28">
        <v>0</v>
      </c>
      <c r="D9" s="28">
        <v>0</v>
      </c>
      <c r="E9" s="28">
        <v>0</v>
      </c>
      <c r="F9" s="28">
        <v>0</v>
      </c>
      <c r="G9" s="74">
        <v>0</v>
      </c>
    </row>
    <row r="10" spans="1:7">
      <c r="A10" s="22" t="s">
        <v>7</v>
      </c>
      <c r="B10" s="28">
        <v>0</v>
      </c>
      <c r="C10" s="28">
        <v>0</v>
      </c>
      <c r="D10" s="28">
        <v>0</v>
      </c>
      <c r="E10" s="28">
        <v>0</v>
      </c>
      <c r="F10" s="28">
        <v>0</v>
      </c>
      <c r="G10" s="74">
        <v>0</v>
      </c>
    </row>
    <row r="11" spans="1:7">
      <c r="A11" s="22" t="s">
        <v>8</v>
      </c>
      <c r="B11" s="28">
        <v>0</v>
      </c>
      <c r="C11" s="28">
        <v>0</v>
      </c>
      <c r="D11" s="28">
        <v>0</v>
      </c>
      <c r="E11" s="28">
        <v>0</v>
      </c>
      <c r="F11" s="28">
        <v>0</v>
      </c>
      <c r="G11" s="74">
        <v>0</v>
      </c>
    </row>
    <row r="12" spans="1:7">
      <c r="A12" s="22" t="s">
        <v>9</v>
      </c>
      <c r="B12" s="28">
        <v>61.1</v>
      </c>
      <c r="C12" s="28">
        <v>62.5</v>
      </c>
      <c r="D12" s="28">
        <v>60.6</v>
      </c>
      <c r="E12" s="28">
        <v>52.5</v>
      </c>
      <c r="F12" s="28">
        <v>54.9</v>
      </c>
      <c r="G12" s="73">
        <v>54.2</v>
      </c>
    </row>
    <row r="13" spans="1:7">
      <c r="A13" s="22" t="s">
        <v>10</v>
      </c>
      <c r="B13" s="28">
        <v>20.2</v>
      </c>
      <c r="C13" s="28">
        <v>15.5</v>
      </c>
      <c r="D13" s="28">
        <v>24.2</v>
      </c>
      <c r="E13" s="28">
        <v>22.7</v>
      </c>
      <c r="F13" s="28">
        <v>23.1</v>
      </c>
      <c r="G13" s="73">
        <v>23</v>
      </c>
    </row>
    <row r="14" spans="1:7">
      <c r="A14" s="49" t="s">
        <v>67</v>
      </c>
      <c r="B14" s="28">
        <v>308.5</v>
      </c>
      <c r="C14" s="28">
        <v>294.5</v>
      </c>
      <c r="D14" s="28">
        <v>257.5</v>
      </c>
      <c r="E14" s="28">
        <v>269.39999999999998</v>
      </c>
      <c r="F14" s="28">
        <v>295.7</v>
      </c>
      <c r="G14" s="73">
        <v>303.2</v>
      </c>
    </row>
    <row r="15" spans="1:7">
      <c r="A15" s="15" t="s">
        <v>11</v>
      </c>
      <c r="B15" s="28">
        <v>0.3</v>
      </c>
      <c r="C15" s="28">
        <v>0.2</v>
      </c>
      <c r="D15" s="28">
        <v>0.2</v>
      </c>
      <c r="E15" s="28">
        <v>0.1</v>
      </c>
      <c r="F15" s="28">
        <v>0.2</v>
      </c>
      <c r="G15" s="73">
        <v>0.3</v>
      </c>
    </row>
    <row r="16" spans="1:7">
      <c r="A16" s="3"/>
      <c r="B16" s="28"/>
      <c r="C16" s="28"/>
      <c r="D16" s="28"/>
      <c r="E16" s="28"/>
      <c r="F16" s="28"/>
      <c r="G16" s="73"/>
    </row>
    <row r="17" spans="1:7">
      <c r="A17" s="6" t="s">
        <v>12</v>
      </c>
      <c r="B17" s="28">
        <v>149.1</v>
      </c>
      <c r="C17" s="28">
        <v>151.4</v>
      </c>
      <c r="D17" s="28">
        <v>156.80000000000001</v>
      </c>
      <c r="E17" s="28">
        <v>149.6</v>
      </c>
      <c r="F17" s="28">
        <v>162.69999999999999</v>
      </c>
      <c r="G17" s="73">
        <v>173.7</v>
      </c>
    </row>
    <row r="18" spans="1:7" ht="26.25" customHeight="1">
      <c r="A18" s="43" t="s">
        <v>47</v>
      </c>
      <c r="B18" s="33">
        <v>16.2</v>
      </c>
      <c r="C18" s="33">
        <v>16.399999999999999</v>
      </c>
      <c r="D18" s="33">
        <v>16</v>
      </c>
      <c r="E18" s="33">
        <v>15.5</v>
      </c>
      <c r="F18" s="33">
        <v>18.2</v>
      </c>
      <c r="G18" s="75">
        <v>19.2</v>
      </c>
    </row>
    <row r="19" spans="1:7" ht="15" customHeight="1">
      <c r="A19" s="15" t="s">
        <v>14</v>
      </c>
      <c r="B19" s="28">
        <v>123.6</v>
      </c>
      <c r="C19" s="28">
        <v>128.1</v>
      </c>
      <c r="D19" s="28">
        <v>132</v>
      </c>
      <c r="E19" s="28">
        <v>125</v>
      </c>
      <c r="F19" s="28">
        <v>136.30000000000001</v>
      </c>
      <c r="G19" s="73">
        <v>146.4</v>
      </c>
    </row>
    <row r="20" spans="1:7">
      <c r="A20" s="15" t="s">
        <v>15</v>
      </c>
      <c r="B20" s="28">
        <v>1.1000000000000001</v>
      </c>
      <c r="C20" s="28">
        <v>0.5</v>
      </c>
      <c r="D20" s="28">
        <v>0.4</v>
      </c>
      <c r="E20" s="28">
        <v>0.4</v>
      </c>
      <c r="F20" s="28">
        <v>0.3</v>
      </c>
      <c r="G20" s="73">
        <v>0.32</v>
      </c>
    </row>
    <row r="21" spans="1:7">
      <c r="A21" s="15" t="s">
        <v>16</v>
      </c>
      <c r="B21" s="28">
        <v>8.1</v>
      </c>
      <c r="C21" s="28">
        <v>6.4</v>
      </c>
      <c r="D21" s="28">
        <v>8.4</v>
      </c>
      <c r="E21" s="28">
        <v>8.6999999999999993</v>
      </c>
      <c r="F21" s="28">
        <v>7.9</v>
      </c>
      <c r="G21" s="73">
        <v>7.8</v>
      </c>
    </row>
    <row r="22" spans="1:7">
      <c r="A22" s="7"/>
      <c r="B22" s="28"/>
      <c r="C22" s="28"/>
      <c r="D22" s="28"/>
      <c r="E22" s="28"/>
      <c r="F22" s="28"/>
      <c r="G22" s="73"/>
    </row>
    <row r="23" spans="1:7">
      <c r="A23" s="6" t="s">
        <v>49</v>
      </c>
      <c r="B23" s="28">
        <v>19.7</v>
      </c>
      <c r="C23" s="28">
        <v>9.1999999999999993</v>
      </c>
      <c r="D23" s="28">
        <v>11.2</v>
      </c>
      <c r="E23" s="28">
        <v>13.1</v>
      </c>
      <c r="F23" s="28">
        <v>13.1</v>
      </c>
      <c r="G23" s="73">
        <v>14.2</v>
      </c>
    </row>
    <row r="24" spans="1:7">
      <c r="A24" s="6" t="s">
        <v>50</v>
      </c>
      <c r="B24" s="28">
        <v>30.4</v>
      </c>
      <c r="C24" s="28">
        <v>33.700000000000003</v>
      </c>
      <c r="D24" s="28">
        <v>23.1</v>
      </c>
      <c r="E24" s="28">
        <v>31.2</v>
      </c>
      <c r="F24" s="28">
        <v>38.4</v>
      </c>
      <c r="G24" s="73">
        <v>38.700000000000003</v>
      </c>
    </row>
    <row r="25" spans="1:7">
      <c r="A25" s="6"/>
      <c r="B25" s="28"/>
      <c r="C25" s="28"/>
      <c r="D25" s="28"/>
      <c r="E25" s="28"/>
      <c r="F25" s="28"/>
      <c r="G25" s="73"/>
    </row>
    <row r="26" spans="1:7">
      <c r="A26" s="44" t="s">
        <v>51</v>
      </c>
      <c r="B26" s="28">
        <v>74.8</v>
      </c>
      <c r="C26" s="28">
        <v>106.6</v>
      </c>
      <c r="D26" s="28">
        <v>24.1</v>
      </c>
      <c r="E26" s="28">
        <v>52.7</v>
      </c>
      <c r="F26" s="28">
        <v>52.3</v>
      </c>
      <c r="G26" s="73">
        <v>66</v>
      </c>
    </row>
    <row r="27" spans="1:7">
      <c r="A27" s="43" t="s">
        <v>52</v>
      </c>
      <c r="B27" s="28">
        <v>12.3</v>
      </c>
      <c r="C27" s="28">
        <v>16.100000000000001</v>
      </c>
      <c r="D27" s="28">
        <v>15.3</v>
      </c>
      <c r="E27" s="28">
        <v>17.3</v>
      </c>
      <c r="F27" s="28">
        <v>18.7</v>
      </c>
      <c r="G27" s="73">
        <v>17.600000000000001</v>
      </c>
    </row>
    <row r="28" spans="1:7">
      <c r="A28" s="43" t="s">
        <v>53</v>
      </c>
      <c r="B28" s="28">
        <v>11.6</v>
      </c>
      <c r="C28" s="28">
        <v>7.4</v>
      </c>
      <c r="D28" s="28">
        <v>8.8000000000000007</v>
      </c>
      <c r="E28" s="28">
        <v>5.4</v>
      </c>
      <c r="F28" s="28">
        <v>4</v>
      </c>
      <c r="G28" s="73">
        <v>3.4</v>
      </c>
    </row>
    <row r="29" spans="1:7">
      <c r="A29" s="43" t="s">
        <v>54</v>
      </c>
      <c r="B29" s="28">
        <v>50.9</v>
      </c>
      <c r="C29" s="28">
        <v>83.1</v>
      </c>
      <c r="D29" s="28">
        <v>98.2</v>
      </c>
      <c r="E29" s="28">
        <v>30</v>
      </c>
      <c r="F29" s="28">
        <v>29.6</v>
      </c>
      <c r="G29" s="73">
        <v>45</v>
      </c>
    </row>
    <row r="30" spans="1:7">
      <c r="A30" s="6"/>
      <c r="B30" s="28"/>
      <c r="C30" s="28"/>
      <c r="D30" s="28"/>
      <c r="E30" s="28"/>
      <c r="F30" s="28"/>
      <c r="G30" s="73"/>
    </row>
    <row r="31" spans="1:7">
      <c r="A31" s="3" t="s">
        <v>20</v>
      </c>
      <c r="B31" s="28">
        <v>460.7</v>
      </c>
      <c r="C31" s="28">
        <v>491.9</v>
      </c>
      <c r="D31" s="28">
        <v>463.1</v>
      </c>
      <c r="E31" s="28">
        <v>470.5</v>
      </c>
      <c r="F31" s="28">
        <v>470</v>
      </c>
      <c r="G31" s="76">
        <f>+G33+G42</f>
        <v>501.31</v>
      </c>
    </row>
    <row r="32" spans="1:7">
      <c r="A32" s="3"/>
      <c r="B32" s="28"/>
      <c r="C32" s="28"/>
      <c r="D32" s="28"/>
      <c r="E32" s="28"/>
      <c r="F32" s="28"/>
      <c r="G32" s="73"/>
    </row>
    <row r="33" spans="1:7">
      <c r="A33" s="6" t="s">
        <v>61</v>
      </c>
      <c r="B33" s="28">
        <v>460.7</v>
      </c>
      <c r="C33" s="28">
        <v>491.9</v>
      </c>
      <c r="D33" s="28">
        <v>462.9</v>
      </c>
      <c r="E33" s="28">
        <v>469.9</v>
      </c>
      <c r="F33" s="28">
        <v>469.5</v>
      </c>
      <c r="G33" s="73">
        <v>499.6</v>
      </c>
    </row>
    <row r="34" spans="1:7">
      <c r="A34" s="43" t="s">
        <v>55</v>
      </c>
      <c r="B34" s="28">
        <v>177.5</v>
      </c>
      <c r="C34" s="28">
        <v>185.7</v>
      </c>
      <c r="D34" s="28">
        <v>188.5</v>
      </c>
      <c r="E34" s="28">
        <v>187.7</v>
      </c>
      <c r="F34" s="28">
        <v>190.4</v>
      </c>
      <c r="G34" s="73">
        <v>195.9</v>
      </c>
    </row>
    <row r="35" spans="1:7">
      <c r="A35" s="43" t="s">
        <v>56</v>
      </c>
      <c r="B35" s="28">
        <v>139.9</v>
      </c>
      <c r="C35" s="28">
        <v>149.30000000000001</v>
      </c>
      <c r="D35" s="28">
        <v>128.1</v>
      </c>
      <c r="E35" s="28">
        <v>134.30000000000001</v>
      </c>
      <c r="F35" s="28">
        <v>127.3</v>
      </c>
      <c r="G35" s="73">
        <v>139.30000000000001</v>
      </c>
    </row>
    <row r="36" spans="1:7">
      <c r="A36" s="43" t="s">
        <v>68</v>
      </c>
      <c r="B36" s="28">
        <v>15.4</v>
      </c>
      <c r="C36" s="28">
        <v>18.899999999999999</v>
      </c>
      <c r="D36" s="28">
        <v>20.8</v>
      </c>
      <c r="E36" s="28">
        <v>22.1</v>
      </c>
      <c r="F36" s="28">
        <v>20.2</v>
      </c>
      <c r="G36" s="73">
        <v>19</v>
      </c>
    </row>
    <row r="37" spans="1:7">
      <c r="A37" s="43" t="s">
        <v>58</v>
      </c>
      <c r="B37" s="28">
        <v>15.2</v>
      </c>
      <c r="C37" s="28">
        <v>17.600000000000001</v>
      </c>
      <c r="D37" s="28">
        <v>10.8</v>
      </c>
      <c r="E37" s="28">
        <v>10.3</v>
      </c>
      <c r="F37" s="28">
        <v>10.6</v>
      </c>
      <c r="G37" s="73">
        <v>12.9</v>
      </c>
    </row>
    <row r="38" spans="1:7">
      <c r="A38" s="43" t="s">
        <v>49</v>
      </c>
      <c r="B38" s="28">
        <v>63.4</v>
      </c>
      <c r="C38" s="28">
        <v>63.8</v>
      </c>
      <c r="D38" s="28">
        <v>49.7</v>
      </c>
      <c r="E38" s="28">
        <v>45.4</v>
      </c>
      <c r="F38" s="28">
        <v>48.6</v>
      </c>
      <c r="G38" s="73">
        <v>55.9</v>
      </c>
    </row>
    <row r="39" spans="1:7">
      <c r="A39" s="43" t="s">
        <v>69</v>
      </c>
      <c r="B39" s="28">
        <v>49.3</v>
      </c>
      <c r="C39" s="28">
        <v>56.6</v>
      </c>
      <c r="D39" s="28">
        <v>65</v>
      </c>
      <c r="E39" s="28">
        <v>70.099999999999994</v>
      </c>
      <c r="F39" s="28">
        <v>72.400000000000006</v>
      </c>
      <c r="G39" s="73">
        <v>76.599999999999994</v>
      </c>
    </row>
    <row r="40" spans="1:7">
      <c r="A40" s="43" t="s">
        <v>59</v>
      </c>
      <c r="B40" s="28">
        <v>0</v>
      </c>
      <c r="C40" s="28">
        <v>0</v>
      </c>
      <c r="D40" s="28">
        <v>0</v>
      </c>
      <c r="E40" s="28">
        <v>0</v>
      </c>
      <c r="F40" s="28">
        <v>0</v>
      </c>
      <c r="G40" s="73">
        <v>0</v>
      </c>
    </row>
    <row r="41" spans="1:7">
      <c r="A41" s="15"/>
      <c r="B41" s="28"/>
      <c r="C41" s="28"/>
      <c r="D41" s="28"/>
      <c r="E41" s="28"/>
      <c r="F41" s="28"/>
      <c r="G41" s="73"/>
    </row>
    <row r="42" spans="1:7">
      <c r="A42" s="6" t="s">
        <v>50</v>
      </c>
      <c r="B42" s="28">
        <v>0</v>
      </c>
      <c r="C42" s="28">
        <v>0</v>
      </c>
      <c r="D42" s="28">
        <v>0.2</v>
      </c>
      <c r="E42" s="28">
        <v>0.6</v>
      </c>
      <c r="F42" s="28">
        <v>0.5</v>
      </c>
      <c r="G42" s="73">
        <v>1.71</v>
      </c>
    </row>
    <row r="43" spans="1:7">
      <c r="A43" s="6"/>
      <c r="B43" s="28"/>
      <c r="C43" s="28"/>
      <c r="D43" s="28"/>
      <c r="E43" s="28"/>
      <c r="F43" s="28"/>
      <c r="G43" s="73"/>
    </row>
    <row r="44" spans="1:7">
      <c r="A44" s="3" t="s">
        <v>60</v>
      </c>
      <c r="B44" s="28">
        <v>190.8</v>
      </c>
      <c r="C44" s="28">
        <v>224.2</v>
      </c>
      <c r="D44" s="28">
        <v>199</v>
      </c>
      <c r="E44" s="28">
        <v>147.1</v>
      </c>
      <c r="F44" s="28">
        <v>151.6</v>
      </c>
      <c r="G44" s="73">
        <v>192.5</v>
      </c>
    </row>
    <row r="45" spans="1:7">
      <c r="A45" s="43" t="s">
        <v>62</v>
      </c>
      <c r="B45" s="28">
        <v>140.19999999999999</v>
      </c>
      <c r="C45" s="28">
        <v>159.6</v>
      </c>
      <c r="D45" s="28">
        <v>87.4</v>
      </c>
      <c r="E45" s="28">
        <v>90</v>
      </c>
      <c r="F45" s="28">
        <v>91.9</v>
      </c>
      <c r="G45" s="73">
        <v>128.6</v>
      </c>
    </row>
    <row r="46" spans="1:7">
      <c r="A46" s="43" t="s">
        <v>63</v>
      </c>
      <c r="B46" s="28">
        <v>5.4</v>
      </c>
      <c r="C46" s="28">
        <v>2.7</v>
      </c>
      <c r="D46" s="28">
        <v>15.4</v>
      </c>
      <c r="E46" s="28">
        <v>2.2999999999999998</v>
      </c>
      <c r="F46" s="28">
        <v>1.6</v>
      </c>
      <c r="G46" s="73">
        <v>1.54</v>
      </c>
    </row>
    <row r="47" spans="1:7">
      <c r="A47" s="43" t="s">
        <v>64</v>
      </c>
      <c r="B47" s="28">
        <v>45.2</v>
      </c>
      <c r="C47" s="28">
        <v>61.9</v>
      </c>
      <c r="D47" s="28">
        <v>96.2</v>
      </c>
      <c r="E47" s="28">
        <v>54.8</v>
      </c>
      <c r="F47" s="28">
        <v>58.1</v>
      </c>
      <c r="G47" s="73">
        <v>62.4</v>
      </c>
    </row>
    <row r="48" spans="1:7">
      <c r="A48" s="2"/>
      <c r="B48" s="2"/>
      <c r="C48" s="2"/>
      <c r="D48" s="2"/>
      <c r="E48" s="2"/>
    </row>
    <row r="49" spans="1:5">
      <c r="A49" s="25"/>
      <c r="B49" s="10"/>
      <c r="C49" s="10"/>
      <c r="D49" s="10"/>
      <c r="E49" s="10"/>
    </row>
    <row r="50" spans="1:5">
      <c r="A50" s="25" t="s">
        <v>71</v>
      </c>
      <c r="B50" s="10"/>
      <c r="C50" s="10"/>
      <c r="D50" s="10"/>
      <c r="E50" s="10"/>
    </row>
    <row r="51" spans="1:5">
      <c r="A51" s="2"/>
      <c r="B51" s="2"/>
      <c r="C51" s="2"/>
      <c r="D51" s="2"/>
      <c r="E51" s="2"/>
    </row>
    <row r="52" spans="1:5">
      <c r="A52" s="26" t="s">
        <v>31</v>
      </c>
      <c r="B52" s="2"/>
      <c r="C52" s="2"/>
      <c r="D52" s="2"/>
      <c r="E52" s="2"/>
    </row>
  </sheetData>
  <customSheetViews>
    <customSheetView guid="{0A089031-E044-448A-B3AC-98176180C6AA}" scale="130">
      <pane ySplit="4" topLeftCell="A35" activePane="bottomLeft" state="frozen"/>
      <selection pane="bottomLeft" activeCell="G17" sqref="G17:G47"/>
      <pageMargins left="0.15748031496062992" right="0.15748031496062992" top="0.55118110236220474" bottom="0.55118110236220474" header="0.19685039370078741" footer="0.19685039370078741"/>
      <pageSetup paperSize="9" orientation="portrait" r:id="rId1"/>
      <headerFooter>
        <oddHeader>&amp;L&amp;"Arial,Regular"&amp;12Буџети и фондови</oddHeader>
        <oddFooter>&amp;C&amp;"Arial,Regular"&amp;8Стр. &amp;P од &amp;N&amp;L&amp;"Arial,Regular"&amp;8Статистички годишњак Републике Српске</oddFooter>
      </headerFooter>
    </customSheetView>
    <customSheetView guid="{2CC115F7-EFF9-47FA-90D9-836180EDBD25}" scale="130">
      <pane ySplit="3" topLeftCell="A4" activePane="bottomLeft" state="frozen"/>
      <selection pane="bottomLeft" activeCell="B18" sqref="B18"/>
      <pageMargins left="0.15748031496062992" right="0.15748031496062992" top="0.74803149606299213" bottom="0.74803149606299213" header="0.31496062992125984" footer="0.31496062992125984"/>
      <pageSetup paperSize="9" orientation="portrait" r:id="rId2"/>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A5DA1AA6-BBE8-4B37-9307-A3E21A6472DA}" scale="130">
      <pane ySplit="3" topLeftCell="A4" activePane="bottomLeft" state="frozen"/>
      <selection pane="bottomLeft" activeCell="A2" sqref="A2"/>
      <pageMargins left="0.15748031496062992" right="0.15748031496062992" top="0.74803149606299213" bottom="0.74803149606299213" header="0.31496062992125984" footer="0.31496062992125984"/>
      <pageSetup paperSize="9" orientation="portrait" r:id="rId3"/>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343BB58D-21D5-4BBC-8230-0DF52418D556}" scale="130" showPageBreaks="1">
      <pane ySplit="3" topLeftCell="A4" activePane="bottomLeft" state="frozen"/>
      <selection pane="bottomLeft" activeCell="B18" sqref="B18"/>
      <pageMargins left="0.15748031496062992" right="0.15748031496062992" top="0.74803149606299213" bottom="0.74803149606299213" header="0.31496062992125984" footer="0.31496062992125984"/>
      <pageSetup paperSize="9" orientation="portrait" r:id="rId4"/>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01D55346-8269-49E7-B79E-EBC51FAF56D6}" scale="130">
      <pane ySplit="3" topLeftCell="A4" activePane="bottomLeft" state="frozen"/>
      <selection pane="bottomLeft" activeCell="B18" sqref="B18"/>
      <pageMargins left="0.15748031496062992" right="0.15748031496062992" top="0.74803149606299213" bottom="0.74803149606299213" header="0.31496062992125984" footer="0.31496062992125984"/>
      <pageSetup paperSize="9" orientation="portrait" r:id="rId5"/>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0D17EE3A-A723-4128-A57D-F6AA8D7B75A6}" scale="130">
      <pane ySplit="3" topLeftCell="A4" activePane="bottomLeft" state="frozen"/>
      <selection pane="bottomLeft" activeCell="G8" sqref="G8"/>
      <pageMargins left="0.15748031496062992" right="0.15748031496062992" top="0.74803149606299213" bottom="0.74803149606299213" header="0.31496062992125984" footer="0.31496062992125984"/>
      <pageSetup paperSize="9" orientation="portrait" r:id="rId6"/>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s>
  <hyperlinks>
    <hyperlink ref="A14" location="ftn2_9.2." tooltip="Укључен порез на додату вриједност, порез на промет производа, порез на промет услуга, акцизе и порез на међународну трговину" display="Индиректни порези2)"/>
    <hyperlink ref="G2" location="'Листа табела'!A1" display="Листа табела"/>
  </hyperlinks>
  <pageMargins left="0.15748031496062992" right="0.15748031496062992" top="0.55118110236220474" bottom="0.55118110236220474" header="0.19685039370078741" footer="0.19685039370078741"/>
  <pageSetup paperSize="9" orientation="portrait" r:id="rId7"/>
  <headerFooter>
    <oddHeader>&amp;L&amp;"Arial,Regular"&amp;12Буџети и фондови</oddHeader>
    <oddFooter>&amp;C&amp;"Arial,Regular"&amp;8Стр. &amp;P од &amp;N&amp;L&amp;"Arial,Regular"&amp;8Статистички годишњак Републике Српске</oddFooter>
  </headerFooter>
</worksheet>
</file>

<file path=xl/worksheets/sheet6.xml><?xml version="1.0" encoding="utf-8"?>
<worksheet xmlns="http://schemas.openxmlformats.org/spreadsheetml/2006/main" xmlns:r="http://schemas.openxmlformats.org/officeDocument/2006/relationships">
  <dimension ref="A1:K20"/>
  <sheetViews>
    <sheetView zoomScale="130" zoomScaleNormal="130" workbookViewId="0">
      <selection activeCell="K2" sqref="K2"/>
    </sheetView>
  </sheetViews>
  <sheetFormatPr defaultRowHeight="14.25"/>
  <cols>
    <col min="1" max="1" width="35.28515625" style="1" customWidth="1"/>
    <col min="2" max="9" width="7.85546875" style="1" customWidth="1"/>
    <col min="10" max="10" width="7.85546875" style="4" customWidth="1"/>
    <col min="11" max="11" width="8.42578125" style="1" customWidth="1"/>
    <col min="12" max="16384" width="9.140625" style="1"/>
  </cols>
  <sheetData>
    <row r="1" spans="1:11">
      <c r="A1" s="11" t="s">
        <v>70</v>
      </c>
      <c r="B1" s="2"/>
      <c r="C1" s="2"/>
      <c r="D1" s="2"/>
      <c r="E1" s="2"/>
      <c r="F1" s="2"/>
      <c r="G1" s="2"/>
      <c r="H1" s="2"/>
      <c r="I1" s="2"/>
    </row>
    <row r="2" spans="1:11" ht="15" thickBot="1">
      <c r="A2" s="12" t="s">
        <v>40</v>
      </c>
      <c r="B2" s="2"/>
      <c r="C2" s="2"/>
      <c r="D2" s="2"/>
      <c r="E2" s="2"/>
      <c r="F2" s="2"/>
      <c r="G2" s="2"/>
      <c r="H2" s="2"/>
      <c r="I2" s="2"/>
      <c r="K2" s="16" t="s">
        <v>0</v>
      </c>
    </row>
    <row r="3" spans="1:11" ht="18" customHeight="1" thickTop="1">
      <c r="A3" s="21"/>
      <c r="B3" s="56" t="s">
        <v>1</v>
      </c>
      <c r="C3" s="57"/>
      <c r="D3" s="57"/>
      <c r="E3" s="57"/>
      <c r="F3" s="57"/>
      <c r="G3" s="57"/>
      <c r="H3" s="57"/>
      <c r="I3" s="57"/>
      <c r="J3" s="57"/>
      <c r="K3" s="57"/>
    </row>
    <row r="4" spans="1:11" ht="18" customHeight="1">
      <c r="A4" s="20"/>
      <c r="B4" s="8">
        <v>2007</v>
      </c>
      <c r="C4" s="8">
        <v>2008</v>
      </c>
      <c r="D4" s="9">
        <v>2009</v>
      </c>
      <c r="E4" s="9">
        <v>2010</v>
      </c>
      <c r="F4" s="9">
        <v>2011</v>
      </c>
      <c r="G4" s="9">
        <v>2012</v>
      </c>
      <c r="H4" s="9">
        <v>2013</v>
      </c>
      <c r="I4" s="9">
        <v>2014</v>
      </c>
      <c r="J4" s="9">
        <v>2015</v>
      </c>
      <c r="K4" s="9">
        <v>2016</v>
      </c>
    </row>
    <row r="5" spans="1:11" ht="17.100000000000001" customHeight="1">
      <c r="A5" s="50" t="s">
        <v>85</v>
      </c>
      <c r="B5" s="28">
        <v>1031.8</v>
      </c>
      <c r="C5" s="28">
        <v>1273.0999999999999</v>
      </c>
      <c r="D5" s="28">
        <v>1375.1</v>
      </c>
      <c r="E5" s="28">
        <v>1490.4</v>
      </c>
      <c r="F5" s="28">
        <v>1573.5</v>
      </c>
      <c r="G5" s="28">
        <v>1569.1</v>
      </c>
      <c r="H5" s="28">
        <v>1619.4</v>
      </c>
      <c r="I5" s="28">
        <v>1678.9</v>
      </c>
      <c r="J5" s="28">
        <v>1709.3</v>
      </c>
      <c r="K5" s="70">
        <v>737.2</v>
      </c>
    </row>
    <row r="6" spans="1:11" ht="20.25" customHeight="1">
      <c r="A6" s="80" t="s">
        <v>86</v>
      </c>
      <c r="B6" s="28">
        <v>629.20000000000005</v>
      </c>
      <c r="C6" s="28">
        <v>777.5</v>
      </c>
      <c r="D6" s="28">
        <v>803.6</v>
      </c>
      <c r="E6" s="28">
        <v>924.4</v>
      </c>
      <c r="F6" s="28">
        <v>926.8</v>
      </c>
      <c r="G6" s="28">
        <v>875.9</v>
      </c>
      <c r="H6" s="28">
        <v>895.7</v>
      </c>
      <c r="I6" s="28">
        <v>936.6</v>
      </c>
      <c r="J6" s="28">
        <v>955.1</v>
      </c>
      <c r="K6" s="77" t="s">
        <v>81</v>
      </c>
    </row>
    <row r="7" spans="1:11" ht="17.100000000000001" customHeight="1">
      <c r="A7" s="13" t="s">
        <v>32</v>
      </c>
      <c r="B7" s="28">
        <v>345.7</v>
      </c>
      <c r="C7" s="28">
        <v>418.4</v>
      </c>
      <c r="D7" s="28">
        <v>488.1</v>
      </c>
      <c r="E7" s="28">
        <v>486</v>
      </c>
      <c r="F7" s="28">
        <v>548.70000000000005</v>
      </c>
      <c r="G7" s="28">
        <v>555</v>
      </c>
      <c r="H7" s="28">
        <v>570.5</v>
      </c>
      <c r="I7" s="28">
        <v>577.5</v>
      </c>
      <c r="J7" s="28">
        <v>589.70000000000005</v>
      </c>
      <c r="K7" s="70">
        <v>582.9</v>
      </c>
    </row>
    <row r="8" spans="1:11" ht="17.100000000000001" customHeight="1">
      <c r="A8" s="13" t="s">
        <v>33</v>
      </c>
      <c r="B8" s="28">
        <v>36.9</v>
      </c>
      <c r="C8" s="28">
        <v>48.3</v>
      </c>
      <c r="D8" s="28">
        <v>50.2</v>
      </c>
      <c r="E8" s="28">
        <v>50.2</v>
      </c>
      <c r="F8" s="28">
        <v>58.3</v>
      </c>
      <c r="G8" s="28">
        <v>58.1</v>
      </c>
      <c r="H8" s="28">
        <v>57.1</v>
      </c>
      <c r="I8" s="28">
        <v>57.9</v>
      </c>
      <c r="J8" s="28">
        <v>59.4</v>
      </c>
      <c r="K8" s="70">
        <v>60.1</v>
      </c>
    </row>
    <row r="9" spans="1:11" ht="17.100000000000001" customHeight="1">
      <c r="A9" s="13" t="s">
        <v>34</v>
      </c>
      <c r="B9" s="28">
        <v>20</v>
      </c>
      <c r="C9" s="28">
        <v>28.9</v>
      </c>
      <c r="D9" s="28">
        <v>33.200000000000003</v>
      </c>
      <c r="E9" s="28">
        <v>29.8</v>
      </c>
      <c r="F9" s="28">
        <v>39.700000000000003</v>
      </c>
      <c r="G9" s="28">
        <v>80.099999999999994</v>
      </c>
      <c r="H9" s="28">
        <v>96.1</v>
      </c>
      <c r="I9" s="28">
        <v>106.9</v>
      </c>
      <c r="J9" s="28">
        <v>105.1</v>
      </c>
      <c r="K9" s="70">
        <v>94.2</v>
      </c>
    </row>
    <row r="10" spans="1:11" ht="17.100000000000001" customHeight="1">
      <c r="A10" s="7" t="s">
        <v>3</v>
      </c>
      <c r="B10" s="28"/>
      <c r="C10" s="28"/>
      <c r="D10" s="28"/>
      <c r="E10" s="28"/>
      <c r="F10" s="28"/>
      <c r="G10" s="28"/>
      <c r="H10" s="28"/>
      <c r="I10" s="28"/>
      <c r="J10" s="28"/>
      <c r="K10" s="70"/>
    </row>
    <row r="11" spans="1:11" ht="17.100000000000001" customHeight="1">
      <c r="A11" s="45" t="s">
        <v>87</v>
      </c>
      <c r="B11" s="28">
        <v>1014.9</v>
      </c>
      <c r="C11" s="28">
        <v>1398.6</v>
      </c>
      <c r="D11" s="28">
        <v>1534.2</v>
      </c>
      <c r="E11" s="28">
        <v>1554.3</v>
      </c>
      <c r="F11" s="28">
        <v>1561.6</v>
      </c>
      <c r="G11" s="28">
        <v>1616.1</v>
      </c>
      <c r="H11" s="28">
        <v>1656.9</v>
      </c>
      <c r="I11" s="28">
        <v>1720.7</v>
      </c>
      <c r="J11" s="28">
        <v>1772.6</v>
      </c>
      <c r="K11" s="70">
        <v>769.6</v>
      </c>
    </row>
    <row r="12" spans="1:11" ht="17.100000000000001" customHeight="1">
      <c r="A12" s="45" t="s">
        <v>86</v>
      </c>
      <c r="B12" s="28">
        <v>613.20000000000005</v>
      </c>
      <c r="C12" s="28">
        <v>820.7</v>
      </c>
      <c r="D12" s="28">
        <v>917.4</v>
      </c>
      <c r="E12" s="28">
        <v>917</v>
      </c>
      <c r="F12" s="28">
        <v>916</v>
      </c>
      <c r="G12" s="28">
        <v>902.8</v>
      </c>
      <c r="H12" s="28">
        <v>920.4</v>
      </c>
      <c r="I12" s="28">
        <v>970.8</v>
      </c>
      <c r="J12" s="28">
        <v>1009.9</v>
      </c>
      <c r="K12" s="77" t="s">
        <v>81</v>
      </c>
    </row>
    <row r="13" spans="1:11" ht="17.100000000000001" customHeight="1">
      <c r="A13" s="13" t="s">
        <v>32</v>
      </c>
      <c r="B13" s="28">
        <v>345.7</v>
      </c>
      <c r="C13" s="28">
        <v>498.1</v>
      </c>
      <c r="D13" s="28">
        <v>512.9</v>
      </c>
      <c r="E13" s="28">
        <v>539.20000000000005</v>
      </c>
      <c r="F13" s="28">
        <v>555.79999999999995</v>
      </c>
      <c r="G13" s="28">
        <v>584.20000000000005</v>
      </c>
      <c r="H13" s="28">
        <v>580</v>
      </c>
      <c r="I13" s="28">
        <v>587.9</v>
      </c>
      <c r="J13" s="28">
        <v>609.9</v>
      </c>
      <c r="K13" s="70">
        <v>622.29999999999995</v>
      </c>
    </row>
    <row r="14" spans="1:11" ht="17.100000000000001" customHeight="1">
      <c r="A14" s="13" t="s">
        <v>33</v>
      </c>
      <c r="B14" s="28">
        <v>35.200000000000003</v>
      </c>
      <c r="C14" s="28">
        <v>50.9</v>
      </c>
      <c r="D14" s="28">
        <v>66.8</v>
      </c>
      <c r="E14" s="28">
        <v>68.400000000000006</v>
      </c>
      <c r="F14" s="28">
        <v>59.8</v>
      </c>
      <c r="G14" s="28">
        <v>58.2</v>
      </c>
      <c r="H14" s="28">
        <v>57.6</v>
      </c>
      <c r="I14" s="28">
        <v>58.4</v>
      </c>
      <c r="J14" s="28">
        <v>57.2</v>
      </c>
      <c r="K14" s="70">
        <v>57.6</v>
      </c>
    </row>
    <row r="15" spans="1:11" ht="17.100000000000001" customHeight="1">
      <c r="A15" s="13" t="s">
        <v>34</v>
      </c>
      <c r="B15" s="28">
        <v>20.8</v>
      </c>
      <c r="C15" s="28">
        <v>28.9</v>
      </c>
      <c r="D15" s="28">
        <v>37.1</v>
      </c>
      <c r="E15" s="28">
        <v>29.7</v>
      </c>
      <c r="F15" s="28">
        <v>30</v>
      </c>
      <c r="G15" s="28">
        <v>70.900000000000006</v>
      </c>
      <c r="H15" s="28">
        <v>98.9</v>
      </c>
      <c r="I15" s="28">
        <v>103.6</v>
      </c>
      <c r="J15" s="28">
        <v>95.6</v>
      </c>
      <c r="K15" s="70">
        <v>89.7</v>
      </c>
    </row>
    <row r="16" spans="1:11">
      <c r="A16" s="2"/>
      <c r="B16" s="2"/>
      <c r="C16" s="2"/>
      <c r="D16" s="2"/>
      <c r="E16" s="2"/>
      <c r="F16" s="2"/>
      <c r="G16" s="2"/>
      <c r="H16" s="2"/>
      <c r="I16" s="2"/>
    </row>
    <row r="17" spans="1:11" ht="28.5" customHeight="1">
      <c r="A17" s="83" t="s">
        <v>77</v>
      </c>
      <c r="B17" s="83"/>
      <c r="C17" s="83"/>
      <c r="D17" s="83"/>
      <c r="E17" s="83"/>
      <c r="F17" s="83"/>
      <c r="G17" s="83"/>
      <c r="H17" s="83"/>
      <c r="I17" s="83"/>
      <c r="J17" s="83"/>
      <c r="K17" s="83"/>
    </row>
    <row r="18" spans="1:11" ht="21.75" customHeight="1">
      <c r="A18" s="84" t="s">
        <v>79</v>
      </c>
      <c r="B18" s="84"/>
      <c r="C18" s="84"/>
      <c r="D18" s="84"/>
      <c r="E18" s="84"/>
      <c r="F18" s="84"/>
      <c r="G18" s="84"/>
      <c r="H18" s="84"/>
      <c r="I18" s="84"/>
      <c r="J18" s="84"/>
      <c r="K18" s="84"/>
    </row>
    <row r="19" spans="1:11">
      <c r="A19" s="2"/>
    </row>
    <row r="20" spans="1:11">
      <c r="A20" s="26" t="s">
        <v>31</v>
      </c>
    </row>
  </sheetData>
  <customSheetViews>
    <customSheetView guid="{0A089031-E044-448A-B3AC-98176180C6AA}" scale="130">
      <selection activeCell="A19" sqref="A19"/>
      <pageMargins left="0.31496062992125984" right="0.31496062992125984" top="0.74803149606299213" bottom="0.74803149606299213" header="0.31496062992125984" footer="0.31496062992125984"/>
      <pageSetup paperSize="9" orientation="landscape" r:id="rId1"/>
      <headerFooter>
        <oddHeader>&amp;L&amp;"Arial,Regular"&amp;12Буџети и фондови</oddHeader>
        <oddFooter>&amp;C&amp;"Arial,Regular"&amp;8Стр. &amp;P од &amp;N&amp;L&amp;"Arial,Regular"&amp;8Статистички годишњак Републике Српске</oddFooter>
      </headerFooter>
    </customSheetView>
    <customSheetView guid="{2CC115F7-EFF9-47FA-90D9-836180EDBD25}" scale="130">
      <selection activeCell="L2" sqref="L2"/>
      <pageMargins left="0.31496062992125984" right="0.31496062992125984" top="0.74803149606299213" bottom="0.74803149606299213" header="0.31496062992125984" footer="0.31496062992125984"/>
      <pageSetup paperSize="9" orientation="landscape" r:id="rId2"/>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A5DA1AA6-BBE8-4B37-9307-A3E21A6472DA}" scale="130">
      <selection activeCell="A2" sqref="A2"/>
      <pageMargins left="0.31496062992125984" right="0.31496062992125984" top="0.74803149606299213" bottom="0.74803149606299213" header="0.31496062992125984" footer="0.31496062992125984"/>
      <pageSetup paperSize="9" orientation="landscape" r:id="rId3"/>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343BB58D-21D5-4BBC-8230-0DF52418D556}" scale="130" showPageBreaks="1">
      <selection activeCell="L2" sqref="L2"/>
      <pageMargins left="0.31496062992125984" right="0.31496062992125984" top="0.74803149606299213" bottom="0.74803149606299213" header="0.31496062992125984" footer="0.31496062992125984"/>
      <pageSetup paperSize="9" orientation="landscape" r:id="rId4"/>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0E0F3E5E-FF05-4F9A-A553-8C788B3942D1}" scale="130">
      <selection activeCell="E6" sqref="E6"/>
      <pageMargins left="0.31496062992125984" right="0.31496062992125984" top="0.74803149606299213" bottom="0.74803149606299213" header="0.31496062992125984" footer="0.31496062992125984"/>
      <pageSetup paperSize="9" orientation="portrait" r:id="rId5"/>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CC4A2206-FAF7-4506-8D37-D38AA7B85C36}" scale="130">
      <selection activeCell="J13" sqref="J13"/>
      <pageMargins left="0.31496062992125984" right="0.31496062992125984" top="0.74803149606299213" bottom="0.74803149606299213" header="0.31496062992125984" footer="0.31496062992125984"/>
      <pageSetup paperSize="9" orientation="portrait" r:id="rId6"/>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82F0BF9F-838D-4358-82A6-BC209B1E0F1C}" scale="130" showRuler="0">
      <selection activeCell="B12" sqref="B12"/>
      <pageMargins left="0.31496062992125984" right="0.31496062992125984" top="0.74803149606299213" bottom="0.74803149606299213" header="0.31496062992125984" footer="0.31496062992125984"/>
      <pageSetup paperSize="9" orientation="portrait" r:id="rId7"/>
      <headerFooter alignWithMargins="0">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01D55346-8269-49E7-B79E-EBC51FAF56D6}" scale="130">
      <selection activeCell="L2" sqref="L2"/>
      <pageMargins left="0.31496062992125984" right="0.31496062992125984" top="0.74803149606299213" bottom="0.74803149606299213" header="0.31496062992125984" footer="0.31496062992125984"/>
      <pageSetup paperSize="9" orientation="landscape" r:id="rId8"/>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0D17EE3A-A723-4128-A57D-F6AA8D7B75A6}" scale="130">
      <selection activeCell="E17" sqref="E17"/>
      <pageMargins left="0.31496062992125984" right="0.31496062992125984" top="0.74803149606299213" bottom="0.74803149606299213" header="0.31496062992125984" footer="0.31496062992125984"/>
      <pageSetup paperSize="9" orientation="landscape" r:id="rId9"/>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s>
  <mergeCells count="2">
    <mergeCell ref="A17:K17"/>
    <mergeCell ref="A18:K18"/>
  </mergeCells>
  <phoneticPr fontId="18" type="noConversion"/>
  <hyperlinks>
    <hyperlink ref="K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10"/>
  <headerFooter>
    <oddHeader>&amp;L&amp;"Arial,Regular"&amp;12Буџети и фондови</oddHeader>
    <oddFooter>&amp;C&amp;"Arial,Regular"&amp;8Стр. &amp;P од &amp;N&amp;L&amp;"Arial,Regular"&amp;8Статистички годишњак Републике Српске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Листа табела</vt:lpstr>
      <vt:lpstr>9.1.</vt:lpstr>
      <vt:lpstr>9.2.</vt:lpstr>
      <vt:lpstr>9.3.</vt:lpstr>
      <vt:lpstr>9.4.</vt:lpstr>
      <vt:lpstr>9.5.</vt:lpstr>
      <vt:lpstr>'9.2.'!ftn1_9.1.</vt:lpstr>
      <vt:lpstr>ftn1_9.1.</vt:lpstr>
      <vt:lpstr>'9.4.'!ftn1_9.2.</vt:lpstr>
      <vt:lpstr>ftn1_9.2.</vt:lpstr>
      <vt:lpstr>'9.2.'!ftn2_9.1.</vt:lpstr>
      <vt:lpstr>ftn2_9.1.</vt:lpstr>
      <vt:lpstr>'9.4.'!ftn2_9.2.</vt:lpstr>
      <vt:lpstr>ftn2_9.2.</vt:lpstr>
      <vt:lpstr>Lista_tabela</vt:lpstr>
    </vt:vector>
  </TitlesOfParts>
  <Company>rzsrs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RSIS</cp:lastModifiedBy>
  <cp:lastPrinted>2017-11-13T13:44:30Z</cp:lastPrinted>
  <dcterms:created xsi:type="dcterms:W3CDTF">2011-02-04T09:21:42Z</dcterms:created>
  <dcterms:modified xsi:type="dcterms:W3CDTF">2017-12-01T07:52:04Z</dcterms:modified>
</cp:coreProperties>
</file>